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B33E3BF4-5471-4C2D-A85D-F1AC747D09E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31.12.2015" sheetId="1" r:id="rId1"/>
  </sheets>
  <definedNames>
    <definedName name="_xlnm._FilterDatabase" localSheetId="0" hidden="1">'31.12.2015'!$A$3:$ED$48</definedName>
    <definedName name="Z_027ED452_6E36_405C_A380_C4AAA8274A51_.wvu.FilterData" localSheetId="0" hidden="1">'31.12.2015'!$A$3:$CQ$48</definedName>
    <definedName name="Z_06F3E528_7FD7_45EA_9733_70696AB6E064_.wvu.FilterData" localSheetId="0" hidden="1">'31.12.2015'!$A$3:$ED$49</definedName>
    <definedName name="Z_06F3E528_7FD7_45EA_9733_70696AB6E064_.wvu.PrintTitles" localSheetId="0" hidden="1">'31.12.2015'!$A:$A</definedName>
    <definedName name="Z_1E58ABDF_F5FA_4F2B_9F79_57A1C9A64C57_.wvu.FilterData" localSheetId="0" hidden="1">'31.12.2015'!$A$3:$ED$49</definedName>
    <definedName name="Z_2FCE8099_1417_485A_8511_EE723EEA4481_.wvu.FilterData" localSheetId="0" hidden="1">'31.12.2015'!$A$3:$CQ$48</definedName>
    <definedName name="Z_3EA3AE44_20E6_4193_A2F8_53C22C0865C0_.wvu.FilterData" localSheetId="0" hidden="1">'31.12.2015'!$A$3:$ED$49</definedName>
    <definedName name="Z_47618C2E_2D42_45CA_BC54_3925FFBF6CE6_.wvu.FilterData" localSheetId="0" hidden="1">'31.12.2015'!$A$3:$CQ$48</definedName>
    <definedName name="Z_5623871A_FE63_4492_ACCA_57FBC37D74A2_.wvu.FilterData" localSheetId="0" hidden="1">'31.12.2015'!$A$3:$CQ$48</definedName>
    <definedName name="Z_67FD0576_AFA8_4CFA_A2B0_67851B563777_.wvu.FilterData" localSheetId="0" hidden="1">'31.12.2015'!$A$3:$ED$49</definedName>
    <definedName name="Z_7DFBAF4F_EE4F_4154_8998_FD24AFC87B75_.wvu.FilterData" localSheetId="0" hidden="1">'31.12.2015'!$A$3:$CQ$48</definedName>
    <definedName name="Z_83B01B27_C2A7_4B20_A590_F8781D350302_.wvu.FilterData" localSheetId="0" hidden="1">'31.12.2015'!$A$3:$CQ$48</definedName>
    <definedName name="Z_8479B930_2ECF_4EA0_A962_FA0F8FFA65E9_.wvu.Cols" localSheetId="0" hidden="1">'31.12.2015'!$AK:$AW</definedName>
    <definedName name="Z_8479B930_2ECF_4EA0_A962_FA0F8FFA65E9_.wvu.FilterData" localSheetId="0" hidden="1">'31.12.2015'!$A$3:$CQ$48</definedName>
    <definedName name="Z_8479B930_2ECF_4EA0_A962_FA0F8FFA65E9_.wvu.PrintTitles" localSheetId="0" hidden="1">'31.12.2015'!$A:$A</definedName>
    <definedName name="Z_86509CF0_1693_4145_BD67_1D5B5BC26910_.wvu.Cols" localSheetId="0" hidden="1">'31.12.2015'!$AP:$BQ,'31.12.2015'!$BX:$CA</definedName>
    <definedName name="Z_86509CF0_1693_4145_BD67_1D5B5BC26910_.wvu.FilterData" localSheetId="0" hidden="1">'31.12.2015'!$A$3:$CQ$48</definedName>
    <definedName name="Z_87FAD824_FED7_4F1B_9277_9B725CB39092_.wvu.FilterData" localSheetId="0" hidden="1">'31.12.2015'!$A$3:$ED$49</definedName>
    <definedName name="Z_9625BFD3_6AEA_44D4_8F34_A9CE23E02485_.wvu.FilterData" localSheetId="0" hidden="1">'31.12.2015'!$A$3:$ED$49</definedName>
    <definedName name="Z_96F19E6A_E9EC_4613_AA7E_553FFAF2726F_.wvu.FilterData" localSheetId="0" hidden="1">'31.12.2015'!$A$3:$CQ$48</definedName>
    <definedName name="Z_A073C89F_C785_4083_91CF_BBD92C69538C_.wvu.FilterData" localSheetId="0" hidden="1">'31.12.2015'!$A$3:$CQ$48</definedName>
    <definedName name="Z_A0CB5671_798E_47D4_8F2F_926DE6C0913F_.wvu.FilterData" localSheetId="0" hidden="1">'31.12.2015'!$A$3:$CQ$48</definedName>
    <definedName name="Z_CC3239AA_6ABC_4AD9_82FB_E11EF96A938B_.wvu.FilterData" localSheetId="0" hidden="1">'31.12.2015'!$A$3:$ED$49</definedName>
    <definedName name="Z_CCE22413_FD19_4F63_B002_75D8202D430D_.wvu.FilterData" localSheetId="0" hidden="1">'31.12.2015'!$A$3:$ED$49</definedName>
    <definedName name="Z_E3C09BFA_8B90_4516_B4A1_C40194786251_.wvu.FilterData" localSheetId="0" hidden="1">'31.12.2015'!$A$3:$ED$49</definedName>
    <definedName name="Z_E6E35B51_2B6C_4505_80DA_44E3E0129050_.wvu.FilterData" localSheetId="0" hidden="1">'31.12.2015'!$A$3:$ED$48</definedName>
    <definedName name="_xlnm.Print_Titles" localSheetId="0">'31.12.2015'!$A:$A</definedName>
  </definedNames>
  <calcPr calcId="191029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5" i="1" l="1"/>
  <c r="AZ4" i="1"/>
  <c r="BA4" i="1" s="1"/>
  <c r="EG4" i="1" s="1"/>
  <c r="X5" i="1"/>
  <c r="Z5" i="1"/>
  <c r="AC5" i="1"/>
  <c r="AE5" i="1" s="1"/>
  <c r="AR5" i="1"/>
  <c r="AS5" i="1"/>
  <c r="BF5" i="1"/>
  <c r="BG5" i="1"/>
  <c r="CU5" i="1"/>
  <c r="CV5" i="1"/>
  <c r="AZ5" i="1"/>
  <c r="BA5" i="1"/>
  <c r="CL5" i="1"/>
  <c r="CM5" i="1" s="1"/>
  <c r="DC5" i="1"/>
  <c r="DD5" i="1"/>
  <c r="DJ5" i="1"/>
  <c r="BL5" i="1"/>
  <c r="BM5" i="1"/>
  <c r="X6" i="1"/>
  <c r="Z6" i="1"/>
  <c r="AC6" i="1"/>
  <c r="AE6" i="1"/>
  <c r="AR6" i="1"/>
  <c r="AS6" i="1"/>
  <c r="BF6" i="1"/>
  <c r="BG6" i="1" s="1"/>
  <c r="CU6" i="1"/>
  <c r="CV6" i="1" s="1"/>
  <c r="AZ6" i="1"/>
  <c r="BA6" i="1"/>
  <c r="CL6" i="1"/>
  <c r="CM6" i="1" s="1"/>
  <c r="DD6" i="1"/>
  <c r="DI6" i="1"/>
  <c r="DJ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L7" i="1"/>
  <c r="CM7" i="1" s="1"/>
  <c r="DC7" i="1"/>
  <c r="DD7" i="1" s="1"/>
  <c r="DI7" i="1"/>
  <c r="DJ7" i="1" s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I8" i="1"/>
  <c r="DJ8" i="1"/>
  <c r="BL8" i="1"/>
  <c r="BM8" i="1" s="1"/>
  <c r="X9" i="1"/>
  <c r="Z9" i="1"/>
  <c r="AC9" i="1"/>
  <c r="AE9" i="1"/>
  <c r="AR9" i="1"/>
  <c r="AS9" i="1"/>
  <c r="BF9" i="1"/>
  <c r="BG9" i="1" s="1"/>
  <c r="CU9" i="1"/>
  <c r="CV9" i="1"/>
  <c r="ED9" i="1"/>
  <c r="EG9" i="1" s="1"/>
  <c r="AZ9" i="1"/>
  <c r="BA9" i="1" s="1"/>
  <c r="CL9" i="1"/>
  <c r="CM9" i="1" s="1"/>
  <c r="DC9" i="1"/>
  <c r="DD9" i="1" s="1"/>
  <c r="DI9" i="1"/>
  <c r="DJ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/>
  <c r="DC10" i="1"/>
  <c r="DD10" i="1" s="1"/>
  <c r="BL10" i="1"/>
  <c r="BM10" i="1"/>
  <c r="X11" i="1"/>
  <c r="Z11" i="1"/>
  <c r="AC11" i="1"/>
  <c r="AE11" i="1"/>
  <c r="AR11" i="1"/>
  <c r="AS11" i="1"/>
  <c r="BF11" i="1"/>
  <c r="BG11" i="1"/>
  <c r="CU11" i="1"/>
  <c r="CV11" i="1" s="1"/>
  <c r="AZ11" i="1"/>
  <c r="BA11" i="1"/>
  <c r="CL11" i="1"/>
  <c r="CM11" i="1" s="1"/>
  <c r="DC11" i="1"/>
  <c r="DD11" i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C12" i="1"/>
  <c r="DD12" i="1" s="1"/>
  <c r="DI12" i="1"/>
  <c r="DJ12" i="1" s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L13" i="1"/>
  <c r="CM13" i="1" s="1"/>
  <c r="DC13" i="1"/>
  <c r="DD13" i="1"/>
  <c r="DI13" i="1"/>
  <c r="DJ13" i="1"/>
  <c r="BL13" i="1"/>
  <c r="BM13" i="1"/>
  <c r="X14" i="1"/>
  <c r="Z14" i="1" s="1"/>
  <c r="AC14" i="1"/>
  <c r="AE14" i="1"/>
  <c r="AR14" i="1"/>
  <c r="AS14" i="1"/>
  <c r="BF14" i="1"/>
  <c r="BG14" i="1"/>
  <c r="CU14" i="1"/>
  <c r="CV14" i="1"/>
  <c r="AZ14" i="1"/>
  <c r="BA14" i="1"/>
  <c r="CL14" i="1"/>
  <c r="CM14" i="1" s="1"/>
  <c r="DC14" i="1"/>
  <c r="DD14" i="1"/>
  <c r="DI14" i="1"/>
  <c r="DJ14" i="1" s="1"/>
  <c r="BL14" i="1"/>
  <c r="BM14" i="1"/>
  <c r="X15" i="1"/>
  <c r="Z15" i="1" s="1"/>
  <c r="EG15" i="1" s="1"/>
  <c r="AC15" i="1"/>
  <c r="AE15" i="1"/>
  <c r="AR15" i="1"/>
  <c r="AS15" i="1"/>
  <c r="BF15" i="1"/>
  <c r="BG15" i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C4" i="1"/>
  <c r="DD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/>
  <c r="CZ4" i="1"/>
  <c r="DZ4" i="1"/>
  <c r="G5" i="1"/>
  <c r="I5" i="1"/>
  <c r="N5" i="1"/>
  <c r="P5" i="1"/>
  <c r="U5" i="1"/>
  <c r="AH5" i="1"/>
  <c r="AJ5" i="1" s="1"/>
  <c r="CZ5" i="1"/>
  <c r="DZ5" i="1"/>
  <c r="G6" i="1"/>
  <c r="I6" i="1" s="1"/>
  <c r="N6" i="1"/>
  <c r="P6" i="1" s="1"/>
  <c r="U6" i="1"/>
  <c r="AH6" i="1"/>
  <c r="AJ6" i="1"/>
  <c r="DZ6" i="1"/>
  <c r="G7" i="1"/>
  <c r="I7" i="1" s="1"/>
  <c r="N7" i="1"/>
  <c r="P7" i="1" s="1"/>
  <c r="U7" i="1"/>
  <c r="EG7" i="1" s="1"/>
  <c r="AH7" i="1"/>
  <c r="AJ7" i="1" s="1"/>
  <c r="CZ7" i="1"/>
  <c r="DV7" i="1"/>
  <c r="DX7" i="1"/>
  <c r="DZ7" i="1"/>
  <c r="G8" i="1"/>
  <c r="I8" i="1"/>
  <c r="N8" i="1"/>
  <c r="P8" i="1" s="1"/>
  <c r="U8" i="1"/>
  <c r="AH8" i="1"/>
  <c r="AJ8" i="1" s="1"/>
  <c r="DV8" i="1"/>
  <c r="DX8" i="1"/>
  <c r="DZ8" i="1"/>
  <c r="G9" i="1"/>
  <c r="I9" i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/>
  <c r="N12" i="1"/>
  <c r="P12" i="1" s="1"/>
  <c r="U12" i="1"/>
  <c r="EG12" i="1" s="1"/>
  <c r="AH12" i="1"/>
  <c r="AJ12" i="1" s="1"/>
  <c r="DV12" i="1"/>
  <c r="DX12" i="1"/>
  <c r="DZ12" i="1"/>
  <c r="G13" i="1"/>
  <c r="I13" i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/>
  <c r="CZ14" i="1"/>
  <c r="DV14" i="1"/>
  <c r="DX14" i="1"/>
  <c r="DZ14" i="1"/>
  <c r="G15" i="1"/>
  <c r="I15" i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/>
  <c r="G16" i="1"/>
  <c r="I16" i="1" s="1"/>
  <c r="EG16" i="1" s="1"/>
  <c r="N16" i="1"/>
  <c r="P16" i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/>
  <c r="CO16" i="1"/>
  <c r="CU16" i="1"/>
  <c r="CV16" i="1" s="1"/>
  <c r="DJ16" i="1"/>
  <c r="DV16" i="1"/>
  <c r="DX16" i="1"/>
  <c r="DZ16" i="1"/>
  <c r="ED16" i="1"/>
  <c r="G17" i="1"/>
  <c r="I17" i="1" s="1"/>
  <c r="N17" i="1"/>
  <c r="P17" i="1"/>
  <c r="U17" i="1"/>
  <c r="X17" i="1"/>
  <c r="Z17" i="1" s="1"/>
  <c r="AC17" i="1"/>
  <c r="AE17" i="1"/>
  <c r="AR17" i="1"/>
  <c r="AS17" i="1"/>
  <c r="AZ17" i="1"/>
  <c r="BA17" i="1"/>
  <c r="BW17" i="1"/>
  <c r="CL17" i="1"/>
  <c r="CM17" i="1" s="1"/>
  <c r="CO17" i="1"/>
  <c r="CU17" i="1"/>
  <c r="CV17" i="1"/>
  <c r="DJ17" i="1"/>
  <c r="DV17" i="1"/>
  <c r="DX17" i="1"/>
  <c r="DZ17" i="1"/>
  <c r="ED17" i="1"/>
  <c r="G18" i="1"/>
  <c r="I18" i="1" s="1"/>
  <c r="N18" i="1"/>
  <c r="P18" i="1" s="1"/>
  <c r="U18" i="1"/>
  <c r="X18" i="1"/>
  <c r="Z18" i="1"/>
  <c r="AC18" i="1"/>
  <c r="AE18" i="1"/>
  <c r="AR18" i="1"/>
  <c r="AS18" i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/>
  <c r="N19" i="1"/>
  <c r="P19" i="1"/>
  <c r="U19" i="1"/>
  <c r="X19" i="1"/>
  <c r="Z19" i="1" s="1"/>
  <c r="AC19" i="1"/>
  <c r="AE19" i="1"/>
  <c r="AR19" i="1"/>
  <c r="AS19" i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/>
  <c r="N20" i="1"/>
  <c r="P20" i="1" s="1"/>
  <c r="U20" i="1"/>
  <c r="X20" i="1"/>
  <c r="Z20" i="1" s="1"/>
  <c r="AC20" i="1"/>
  <c r="AE20" i="1"/>
  <c r="AR20" i="1"/>
  <c r="AS20" i="1" s="1"/>
  <c r="AZ20" i="1"/>
  <c r="BA20" i="1"/>
  <c r="BW20" i="1"/>
  <c r="CM20" i="1"/>
  <c r="CO20" i="1"/>
  <c r="CU20" i="1"/>
  <c r="CV20" i="1" s="1"/>
  <c r="DJ20" i="1"/>
  <c r="DV20" i="1"/>
  <c r="DX20" i="1"/>
  <c r="DZ20" i="1"/>
  <c r="ED20" i="1"/>
  <c r="G21" i="1"/>
  <c r="I21" i="1"/>
  <c r="N21" i="1"/>
  <c r="P21" i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/>
  <c r="CO21" i="1"/>
  <c r="CU21" i="1"/>
  <c r="CV21" i="1" s="1"/>
  <c r="DJ21" i="1"/>
  <c r="DV21" i="1"/>
  <c r="DX21" i="1"/>
  <c r="DZ21" i="1"/>
  <c r="ED21" i="1"/>
  <c r="G22" i="1"/>
  <c r="I22" i="1" s="1"/>
  <c r="EG22" i="1" s="1"/>
  <c r="N22" i="1"/>
  <c r="P22" i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/>
  <c r="CO22" i="1"/>
  <c r="CU22" i="1"/>
  <c r="CV22" i="1" s="1"/>
  <c r="DJ22" i="1"/>
  <c r="DV22" i="1"/>
  <c r="DX22" i="1"/>
  <c r="DZ22" i="1"/>
  <c r="ED22" i="1"/>
  <c r="G23" i="1"/>
  <c r="I23" i="1"/>
  <c r="N23" i="1"/>
  <c r="P23" i="1" s="1"/>
  <c r="EG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/>
  <c r="CO23" i="1"/>
  <c r="CU23" i="1"/>
  <c r="CV23" i="1" s="1"/>
  <c r="DJ23" i="1"/>
  <c r="DV23" i="1"/>
  <c r="DX23" i="1"/>
  <c r="DZ23" i="1"/>
  <c r="ED23" i="1"/>
  <c r="G24" i="1"/>
  <c r="I24" i="1"/>
  <c r="EG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/>
  <c r="DJ24" i="1"/>
  <c r="DV24" i="1"/>
  <c r="DX24" i="1"/>
  <c r="DZ24" i="1"/>
  <c r="ED24" i="1"/>
  <c r="G25" i="1"/>
  <c r="I25" i="1" s="1"/>
  <c r="EG25" i="1" s="1"/>
  <c r="N25" i="1"/>
  <c r="P25" i="1" s="1"/>
  <c r="U25" i="1"/>
  <c r="X25" i="1"/>
  <c r="Z25" i="1" s="1"/>
  <c r="AC25" i="1"/>
  <c r="AE25" i="1"/>
  <c r="AR25" i="1"/>
  <c r="AS25" i="1" s="1"/>
  <c r="AZ25" i="1"/>
  <c r="BA25" i="1"/>
  <c r="BW25" i="1"/>
  <c r="CL25" i="1"/>
  <c r="CM25" i="1" s="1"/>
  <c r="CO25" i="1"/>
  <c r="CU25" i="1"/>
  <c r="CV25" i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EG26" i="1" s="1"/>
  <c r="AC26" i="1"/>
  <c r="AE26" i="1"/>
  <c r="AR26" i="1"/>
  <c r="AS26" i="1"/>
  <c r="AZ26" i="1"/>
  <c r="BA26" i="1"/>
  <c r="BW26" i="1"/>
  <c r="CM26" i="1"/>
  <c r="CO26" i="1"/>
  <c r="CU26" i="1"/>
  <c r="CV26" i="1" s="1"/>
  <c r="DJ26" i="1"/>
  <c r="DV26" i="1"/>
  <c r="DX26" i="1"/>
  <c r="DZ26" i="1"/>
  <c r="ED26" i="1"/>
  <c r="G27" i="1"/>
  <c r="I27" i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EG28" i="1" s="1"/>
  <c r="N28" i="1"/>
  <c r="P28" i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EG29" i="1" s="1"/>
  <c r="N29" i="1"/>
  <c r="P29" i="1" s="1"/>
  <c r="U29" i="1"/>
  <c r="X29" i="1"/>
  <c r="Z29" i="1"/>
  <c r="AC29" i="1"/>
  <c r="AE29" i="1" s="1"/>
  <c r="AR29" i="1"/>
  <c r="AS29" i="1"/>
  <c r="AZ29" i="1"/>
  <c r="BA29" i="1"/>
  <c r="BW29" i="1"/>
  <c r="CL29" i="1"/>
  <c r="CM29" i="1" s="1"/>
  <c r="CO29" i="1"/>
  <c r="CU29" i="1"/>
  <c r="CV29" i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/>
  <c r="AR30" i="1"/>
  <c r="AS30" i="1"/>
  <c r="AZ30" i="1"/>
  <c r="BA30" i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EG31" i="1" s="1"/>
  <c r="N31" i="1"/>
  <c r="P31" i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/>
  <c r="AC32" i="1"/>
  <c r="AE32" i="1" s="1"/>
  <c r="AR32" i="1"/>
  <c r="AS32" i="1"/>
  <c r="AZ32" i="1"/>
  <c r="BA32" i="1"/>
  <c r="BW32" i="1"/>
  <c r="CL32" i="1"/>
  <c r="CM32" i="1" s="1"/>
  <c r="CO32" i="1"/>
  <c r="CU32" i="1"/>
  <c r="CV32" i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EG33" i="1" s="1"/>
  <c r="AC33" i="1"/>
  <c r="AE33" i="1"/>
  <c r="AR33" i="1"/>
  <c r="AS33" i="1"/>
  <c r="AZ33" i="1"/>
  <c r="BA33" i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EG34" i="1" s="1"/>
  <c r="N34" i="1"/>
  <c r="P34" i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EG35" i="1" s="1"/>
  <c r="N35" i="1"/>
  <c r="P35" i="1" s="1"/>
  <c r="U35" i="1"/>
  <c r="X35" i="1"/>
  <c r="Z35" i="1"/>
  <c r="AC35" i="1"/>
  <c r="AE35" i="1" s="1"/>
  <c r="AR35" i="1"/>
  <c r="AS35" i="1"/>
  <c r="AZ35" i="1"/>
  <c r="BA35" i="1"/>
  <c r="BW35" i="1"/>
  <c r="CL35" i="1"/>
  <c r="CM35" i="1" s="1"/>
  <c r="CO35" i="1"/>
  <c r="CU35" i="1"/>
  <c r="CV35" i="1"/>
  <c r="DJ35" i="1"/>
  <c r="DV35" i="1"/>
  <c r="DX35" i="1"/>
  <c r="DZ35" i="1"/>
  <c r="ED35" i="1"/>
  <c r="F36" i="1"/>
  <c r="G36" i="1" s="1"/>
  <c r="I36" i="1" s="1"/>
  <c r="N36" i="1"/>
  <c r="P36" i="1"/>
  <c r="EG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/>
  <c r="CO36" i="1"/>
  <c r="CU36" i="1"/>
  <c r="CV36" i="1" s="1"/>
  <c r="DJ36" i="1"/>
  <c r="DV36" i="1"/>
  <c r="DX36" i="1"/>
  <c r="DZ36" i="1"/>
  <c r="ED36" i="1"/>
  <c r="G37" i="1"/>
  <c r="I37" i="1"/>
  <c r="EG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/>
  <c r="DJ37" i="1"/>
  <c r="DV37" i="1"/>
  <c r="DX37" i="1"/>
  <c r="DZ37" i="1"/>
  <c r="ED37" i="1"/>
  <c r="G38" i="1"/>
  <c r="I38" i="1" s="1"/>
  <c r="N38" i="1"/>
  <c r="P38" i="1" s="1"/>
  <c r="U38" i="1"/>
  <c r="X38" i="1"/>
  <c r="Z38" i="1"/>
  <c r="AC38" i="1"/>
  <c r="AE38" i="1"/>
  <c r="AR38" i="1"/>
  <c r="AS38" i="1" s="1"/>
  <c r="AZ38" i="1"/>
  <c r="BA38" i="1"/>
  <c r="BW38" i="1"/>
  <c r="CM38" i="1"/>
  <c r="CO38" i="1"/>
  <c r="CU38" i="1"/>
  <c r="CV38" i="1" s="1"/>
  <c r="DJ38" i="1"/>
  <c r="DV38" i="1"/>
  <c r="DX38" i="1"/>
  <c r="DZ38" i="1"/>
  <c r="ED38" i="1"/>
  <c r="G39" i="1"/>
  <c r="I39" i="1"/>
  <c r="N39" i="1"/>
  <c r="P39" i="1" s="1"/>
  <c r="U39" i="1"/>
  <c r="X39" i="1"/>
  <c r="Z39" i="1" s="1"/>
  <c r="AC39" i="1"/>
  <c r="AE39" i="1" s="1"/>
  <c r="EG39" i="1" s="1"/>
  <c r="AR39" i="1"/>
  <c r="AS39" i="1"/>
  <c r="AZ39" i="1"/>
  <c r="BA39" i="1"/>
  <c r="BW39" i="1"/>
  <c r="CM39" i="1"/>
  <c r="CO39" i="1"/>
  <c r="CU39" i="1"/>
  <c r="CV39" i="1" s="1"/>
  <c r="DJ39" i="1"/>
  <c r="DV39" i="1"/>
  <c r="DX39" i="1"/>
  <c r="DZ39" i="1"/>
  <c r="ED39" i="1"/>
  <c r="G40" i="1"/>
  <c r="I40" i="1"/>
  <c r="N40" i="1"/>
  <c r="P40" i="1" s="1"/>
  <c r="EG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/>
  <c r="DJ40" i="1"/>
  <c r="DV40" i="1"/>
  <c r="DX40" i="1"/>
  <c r="DZ40" i="1"/>
  <c r="ED40" i="1"/>
  <c r="G41" i="1"/>
  <c r="I41" i="1" s="1"/>
  <c r="N41" i="1"/>
  <c r="P41" i="1" s="1"/>
  <c r="U41" i="1"/>
  <c r="X41" i="1"/>
  <c r="Z41" i="1"/>
  <c r="AC41" i="1"/>
  <c r="AE41" i="1"/>
  <c r="AR41" i="1"/>
  <c r="AS41" i="1" s="1"/>
  <c r="AZ41" i="1"/>
  <c r="BA41" i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/>
  <c r="CO42" i="1"/>
  <c r="CU42" i="1"/>
  <c r="CV42" i="1" s="1"/>
  <c r="DJ42" i="1"/>
  <c r="DV42" i="1"/>
  <c r="DX42" i="1"/>
  <c r="DZ42" i="1"/>
  <c r="ED42" i="1"/>
  <c r="G43" i="1"/>
  <c r="I43" i="1"/>
  <c r="N43" i="1"/>
  <c r="P43" i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/>
  <c r="DJ43" i="1"/>
  <c r="DV43" i="1"/>
  <c r="DX43" i="1"/>
  <c r="DZ43" i="1"/>
  <c r="ED43" i="1"/>
  <c r="G44" i="1"/>
  <c r="I44" i="1" s="1"/>
  <c r="N44" i="1"/>
  <c r="P44" i="1" s="1"/>
  <c r="U44" i="1"/>
  <c r="X44" i="1"/>
  <c r="Z44" i="1"/>
  <c r="AC44" i="1"/>
  <c r="AE44" i="1"/>
  <c r="AR44" i="1"/>
  <c r="AS44" i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/>
  <c r="N45" i="1"/>
  <c r="P45" i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/>
  <c r="DJ45" i="1"/>
  <c r="DV45" i="1"/>
  <c r="DX45" i="1"/>
  <c r="DZ45" i="1"/>
  <c r="ED45" i="1"/>
  <c r="G46" i="1"/>
  <c r="I46" i="1" s="1"/>
  <c r="N46" i="1"/>
  <c r="P46" i="1" s="1"/>
  <c r="U46" i="1"/>
  <c r="X46" i="1"/>
  <c r="Z46" i="1"/>
  <c r="AC46" i="1"/>
  <c r="AE46" i="1"/>
  <c r="AR46" i="1"/>
  <c r="AS46" i="1"/>
  <c r="AZ46" i="1"/>
  <c r="BA46" i="1" s="1"/>
  <c r="BW46" i="1"/>
  <c r="CL46" i="1"/>
  <c r="CM46" i="1" s="1"/>
  <c r="CO46" i="1"/>
  <c r="CU46" i="1"/>
  <c r="CV46" i="1"/>
  <c r="DJ46" i="1"/>
  <c r="DV46" i="1"/>
  <c r="DX46" i="1"/>
  <c r="DZ46" i="1"/>
  <c r="ED46" i="1"/>
  <c r="G47" i="1"/>
  <c r="I47" i="1" s="1"/>
  <c r="N47" i="1"/>
  <c r="P47" i="1" s="1"/>
  <c r="U47" i="1"/>
  <c r="X47" i="1"/>
  <c r="Z47" i="1"/>
  <c r="AC47" i="1"/>
  <c r="AE47" i="1"/>
  <c r="AR47" i="1"/>
  <c r="AS47" i="1"/>
  <c r="AZ47" i="1"/>
  <c r="BA47" i="1" s="1"/>
  <c r="BW47" i="1"/>
  <c r="CL47" i="1"/>
  <c r="CM47" i="1" s="1"/>
  <c r="CO47" i="1"/>
  <c r="CU47" i="1"/>
  <c r="CV47" i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/>
  <c r="AR48" i="1"/>
  <c r="AS48" i="1" s="1"/>
  <c r="AZ48" i="1"/>
  <c r="BA48" i="1"/>
  <c r="BW48" i="1"/>
  <c r="CL48" i="1"/>
  <c r="CM48" i="1" s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/>
  <c r="BL18" i="1"/>
  <c r="BM18" i="1"/>
  <c r="BL19" i="1"/>
  <c r="BM19" i="1"/>
  <c r="BL20" i="1"/>
  <c r="BM20" i="1"/>
  <c r="BL21" i="1"/>
  <c r="BM21" i="1" s="1"/>
  <c r="BL22" i="1"/>
  <c r="BM22" i="1"/>
  <c r="BL23" i="1"/>
  <c r="BM23" i="1"/>
  <c r="BL24" i="1"/>
  <c r="BM24" i="1"/>
  <c r="BL25" i="1"/>
  <c r="BM25" i="1"/>
  <c r="BL26" i="1"/>
  <c r="BM26" i="1"/>
  <c r="BL27" i="1"/>
  <c r="BM27" i="1" s="1"/>
  <c r="BL28" i="1"/>
  <c r="BM28" i="1"/>
  <c r="BL29" i="1"/>
  <c r="BM29" i="1"/>
  <c r="BL30" i="1"/>
  <c r="BM30" i="1"/>
  <c r="BL31" i="1"/>
  <c r="BM31" i="1"/>
  <c r="BL32" i="1"/>
  <c r="BM32" i="1"/>
  <c r="BL33" i="1"/>
  <c r="BM33" i="1" s="1"/>
  <c r="BL34" i="1"/>
  <c r="BM34" i="1"/>
  <c r="BL35" i="1"/>
  <c r="BM35" i="1"/>
  <c r="BL36" i="1"/>
  <c r="BM36" i="1"/>
  <c r="BL37" i="1"/>
  <c r="BM37" i="1"/>
  <c r="BL38" i="1"/>
  <c r="BM38" i="1"/>
  <c r="BL39" i="1"/>
  <c r="BM39" i="1" s="1"/>
  <c r="BL40" i="1"/>
  <c r="BM40" i="1"/>
  <c r="BL41" i="1"/>
  <c r="BM41" i="1"/>
  <c r="BL42" i="1"/>
  <c r="BM42" i="1"/>
  <c r="BL43" i="1"/>
  <c r="BM43" i="1"/>
  <c r="BL44" i="1"/>
  <c r="BM44" i="1"/>
  <c r="BL45" i="1"/>
  <c r="BM45" i="1" s="1"/>
  <c r="BL46" i="1"/>
  <c r="BM46" i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/>
  <c r="DN44" i="1"/>
  <c r="EB44" i="1"/>
  <c r="AO45" i="1"/>
  <c r="AV45" i="1"/>
  <c r="AW45" i="1" s="1"/>
  <c r="DN45" i="1"/>
  <c r="EB45" i="1"/>
  <c r="AO46" i="1"/>
  <c r="AV46" i="1"/>
  <c r="AW46" i="1"/>
  <c r="DN46" i="1"/>
  <c r="EB46" i="1"/>
  <c r="AO47" i="1"/>
  <c r="AV47" i="1"/>
  <c r="AW47" i="1" s="1"/>
  <c r="DN47" i="1"/>
  <c r="EB47" i="1"/>
  <c r="AO48" i="1"/>
  <c r="AV48" i="1"/>
  <c r="AW48" i="1"/>
  <c r="DN48" i="1"/>
  <c r="EB48" i="1"/>
  <c r="AV4" i="1"/>
  <c r="AW4" i="1" s="1"/>
  <c r="AO4" i="1"/>
  <c r="DL4" i="1"/>
  <c r="DN4" i="1"/>
  <c r="EB4" i="1"/>
  <c r="AV5" i="1"/>
  <c r="AW5" i="1"/>
  <c r="AO5" i="1"/>
  <c r="DL5" i="1"/>
  <c r="DN5" i="1"/>
  <c r="EB5" i="1"/>
  <c r="AV6" i="1"/>
  <c r="AW6" i="1" s="1"/>
  <c r="AO6" i="1"/>
  <c r="DL6" i="1"/>
  <c r="DN6" i="1"/>
  <c r="EB6" i="1"/>
  <c r="AV7" i="1"/>
  <c r="AW7" i="1"/>
  <c r="AO7" i="1"/>
  <c r="DL7" i="1"/>
  <c r="DN7" i="1"/>
  <c r="EB7" i="1"/>
  <c r="AV8" i="1"/>
  <c r="AW8" i="1" s="1"/>
  <c r="AO8" i="1"/>
  <c r="DL8" i="1"/>
  <c r="DN8" i="1"/>
  <c r="EB8" i="1"/>
  <c r="AV9" i="1"/>
  <c r="AW9" i="1"/>
  <c r="AO9" i="1"/>
  <c r="DL9" i="1"/>
  <c r="DN9" i="1"/>
  <c r="EB9" i="1"/>
  <c r="AV10" i="1"/>
  <c r="AW10" i="1" s="1"/>
  <c r="AO10" i="1"/>
  <c r="DL10" i="1"/>
  <c r="DN10" i="1"/>
  <c r="EB10" i="1"/>
  <c r="AV11" i="1"/>
  <c r="AW11" i="1"/>
  <c r="AO11" i="1"/>
  <c r="DL11" i="1"/>
  <c r="DN11" i="1"/>
  <c r="EB11" i="1"/>
  <c r="AV12" i="1"/>
  <c r="AW12" i="1" s="1"/>
  <c r="AO12" i="1"/>
  <c r="DL12" i="1"/>
  <c r="DN12" i="1"/>
  <c r="EB12" i="1"/>
  <c r="AV13" i="1"/>
  <c r="AW13" i="1"/>
  <c r="AO13" i="1"/>
  <c r="DL13" i="1"/>
  <c r="DN13" i="1"/>
  <c r="EB13" i="1"/>
  <c r="AO14" i="1"/>
  <c r="AV14" i="1"/>
  <c r="AW14" i="1" s="1"/>
  <c r="DL14" i="1"/>
  <c r="DN14" i="1"/>
  <c r="EB14" i="1"/>
  <c r="CB4" i="1"/>
  <c r="CC4" i="1"/>
  <c r="CB5" i="1"/>
  <c r="CB6" i="1"/>
  <c r="CC6" i="1" s="1"/>
  <c r="CB7" i="1"/>
  <c r="CC7" i="1" s="1"/>
  <c r="CB8" i="1"/>
  <c r="CB9" i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B16" i="1"/>
  <c r="CC16" i="1" s="1"/>
  <c r="CB17" i="1"/>
  <c r="CC17" i="1" s="1"/>
  <c r="CB18" i="1"/>
  <c r="CC18" i="1" s="1"/>
  <c r="CB19" i="1"/>
  <c r="CB20" i="1"/>
  <c r="CC20" i="1"/>
  <c r="CB21" i="1"/>
  <c r="CC21" i="1"/>
  <c r="CB22" i="1"/>
  <c r="CB23" i="1"/>
  <c r="CC23" i="1" s="1"/>
  <c r="CB24" i="1"/>
  <c r="CC24" i="1" s="1"/>
  <c r="CB25" i="1"/>
  <c r="CC25" i="1" s="1"/>
  <c r="CB26" i="1"/>
  <c r="CB27" i="1"/>
  <c r="CC27" i="1"/>
  <c r="CB28" i="1"/>
  <c r="CC28" i="1"/>
  <c r="CB29" i="1"/>
  <c r="CC29" i="1" s="1"/>
  <c r="CB30" i="1"/>
  <c r="CC30" i="1"/>
  <c r="CB31" i="1"/>
  <c r="CC31" i="1" s="1"/>
  <c r="CB32" i="1"/>
  <c r="CB33" i="1"/>
  <c r="CB34" i="1"/>
  <c r="CB35" i="1"/>
  <c r="CC35" i="1" s="1"/>
  <c r="CB36" i="1"/>
  <c r="CC36" i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CC34" i="1"/>
  <c r="BS41" i="1"/>
  <c r="BS8" i="1"/>
  <c r="CC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CC15" i="1"/>
  <c r="S19" i="1"/>
  <c r="BS19" i="1"/>
  <c r="CC19" i="1"/>
  <c r="S27" i="1"/>
  <c r="BS27" i="1"/>
  <c r="S33" i="1"/>
  <c r="BS33" i="1"/>
  <c r="CC33" i="1"/>
  <c r="S42" i="1"/>
  <c r="BS42" i="1"/>
  <c r="BS9" i="1"/>
  <c r="CC9" i="1"/>
  <c r="BS12" i="1"/>
  <c r="S22" i="1"/>
  <c r="BS22" i="1"/>
  <c r="CC22" i="1"/>
  <c r="S30" i="1"/>
  <c r="BS30" i="1"/>
  <c r="BS48" i="1"/>
  <c r="BS11" i="1"/>
  <c r="S16" i="1"/>
  <c r="BS16" i="1"/>
  <c r="S17" i="1"/>
  <c r="BS17" i="1"/>
  <c r="S32" i="1"/>
  <c r="BS32" i="1"/>
  <c r="CC32" i="1"/>
  <c r="S35" i="1"/>
  <c r="BS35" i="1"/>
  <c r="S38" i="1"/>
  <c r="BS38" i="1"/>
  <c r="BS5" i="1"/>
  <c r="CC5" i="1"/>
  <c r="BS7" i="1"/>
  <c r="BS23" i="1"/>
  <c r="S24" i="1"/>
  <c r="BS24" i="1"/>
  <c r="S36" i="1"/>
  <c r="BS36" i="1"/>
  <c r="BS26" i="1"/>
  <c r="CC26" i="1"/>
  <c r="EG21" i="1"/>
  <c r="EG27" i="1" l="1"/>
  <c r="EG38" i="1"/>
  <c r="EG18" i="1"/>
  <c r="EG32" i="1"/>
  <c r="EG30" i="1"/>
  <c r="EG13" i="1"/>
  <c r="EG6" i="1"/>
  <c r="EG8" i="1"/>
  <c r="EG5" i="1"/>
  <c r="EG41" i="1"/>
  <c r="EG10" i="1"/>
  <c r="EG14" i="1"/>
  <c r="EG48" i="1"/>
  <c r="EG46" i="1"/>
  <c r="EG45" i="1"/>
  <c r="EG42" i="1"/>
  <c r="EG47" i="1"/>
  <c r="EG44" i="1"/>
  <c r="EG43" i="1"/>
  <c r="EG20" i="1"/>
  <c r="EG19" i="1"/>
  <c r="EG17" i="1"/>
  <c r="EG11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<sst xmlns="http://schemas.openxmlformats.org/spreadsheetml/2006/main" count="630" uniqueCount="296">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</sst>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>
      <pane xSplit="1" ySplit="3" topLeftCell="CD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123" customHeight="1" x14ac:dyDescent="0.2">
      <c r="A2" s="107" t="s">
        <v>0</v>
      </c>
      <c r="B2" s="105" t="s">
        <v>252</v>
      </c>
      <c r="C2" s="105"/>
      <c r="D2" s="105"/>
      <c r="E2" s="105"/>
      <c r="F2" s="105"/>
      <c r="G2" s="105"/>
      <c r="H2" s="105"/>
      <c r="I2" s="105"/>
      <c r="J2" s="109" t="s">
        <v>218</v>
      </c>
      <c r="K2" s="109"/>
      <c r="L2" s="109"/>
      <c r="M2" s="109"/>
      <c r="N2" s="109"/>
      <c r="O2" s="109"/>
      <c r="P2" s="109"/>
      <c r="Q2" s="105" t="s">
        <v>219</v>
      </c>
      <c r="R2" s="105"/>
      <c r="S2" s="105"/>
      <c r="T2" s="105"/>
      <c r="U2" s="105"/>
      <c r="V2" s="106" t="s">
        <v>264</v>
      </c>
      <c r="W2" s="103"/>
      <c r="X2" s="103"/>
      <c r="Y2" s="103"/>
      <c r="Z2" s="104"/>
      <c r="AA2" s="106" t="s">
        <v>265</v>
      </c>
      <c r="AB2" s="103"/>
      <c r="AC2" s="103"/>
      <c r="AD2" s="103"/>
      <c r="AE2" s="104"/>
      <c r="AF2" s="106" t="s">
        <v>280</v>
      </c>
      <c r="AG2" s="103"/>
      <c r="AH2" s="103"/>
      <c r="AI2" s="103"/>
      <c r="AJ2" s="104"/>
      <c r="AK2" s="105" t="s">
        <v>84</v>
      </c>
      <c r="AL2" s="105"/>
      <c r="AM2" s="105"/>
      <c r="AN2" s="105"/>
      <c r="AO2" s="105"/>
      <c r="AP2" s="106" t="s">
        <v>266</v>
      </c>
      <c r="AQ2" s="103"/>
      <c r="AR2" s="103"/>
      <c r="AS2" s="104"/>
      <c r="AT2" s="106" t="s">
        <v>220</v>
      </c>
      <c r="AU2" s="103"/>
      <c r="AV2" s="103"/>
      <c r="AW2" s="104"/>
      <c r="AX2" s="105" t="s">
        <v>281</v>
      </c>
      <c r="AY2" s="105"/>
      <c r="AZ2" s="105"/>
      <c r="BA2" s="105"/>
      <c r="BB2" s="106" t="s">
        <v>282</v>
      </c>
      <c r="BC2" s="103"/>
      <c r="BD2" s="103"/>
      <c r="BE2" s="103"/>
      <c r="BF2" s="103"/>
      <c r="BG2" s="104"/>
      <c r="BH2" s="105" t="s">
        <v>267</v>
      </c>
      <c r="BI2" s="105"/>
      <c r="BJ2" s="105"/>
      <c r="BK2" s="105"/>
      <c r="BL2" s="105"/>
      <c r="BM2" s="105"/>
      <c r="BN2" s="105" t="s">
        <v>221</v>
      </c>
      <c r="BO2" s="105"/>
      <c r="BP2" s="105"/>
      <c r="BQ2" s="105"/>
      <c r="BR2" s="105"/>
      <c r="BS2" s="105"/>
      <c r="BT2" s="106" t="s">
        <v>291</v>
      </c>
      <c r="BU2" s="104"/>
      <c r="BV2" s="105" t="s">
        <v>268</v>
      </c>
      <c r="BW2" s="105"/>
      <c r="BX2" s="106" t="s">
        <v>90</v>
      </c>
      <c r="BY2" s="103"/>
      <c r="BZ2" s="103"/>
      <c r="CA2" s="103"/>
      <c r="CB2" s="103"/>
      <c r="CC2" s="104"/>
      <c r="CD2" s="103" t="s">
        <v>292</v>
      </c>
      <c r="CE2" s="103"/>
      <c r="CF2" s="103"/>
      <c r="CG2" s="103"/>
      <c r="CH2" s="103"/>
      <c r="CI2" s="104"/>
      <c r="CJ2" s="106" t="s">
        <v>283</v>
      </c>
      <c r="CK2" s="103"/>
      <c r="CL2" s="103"/>
      <c r="CM2" s="104"/>
      <c r="CN2" s="106" t="s">
        <v>269</v>
      </c>
      <c r="CO2" s="104"/>
      <c r="CP2" s="106" t="s">
        <v>270</v>
      </c>
      <c r="CQ2" s="103"/>
      <c r="CR2" s="103"/>
      <c r="CS2" s="103"/>
      <c r="CT2" s="103"/>
      <c r="CU2" s="103"/>
      <c r="CV2" s="104"/>
      <c r="CW2" s="106" t="s">
        <v>271</v>
      </c>
      <c r="CX2" s="103"/>
      <c r="CY2" s="103"/>
      <c r="CZ2" s="104"/>
      <c r="DA2" s="106" t="s">
        <v>272</v>
      </c>
      <c r="DB2" s="103"/>
      <c r="DC2" s="103"/>
      <c r="DD2" s="104"/>
      <c r="DE2" s="106" t="s">
        <v>273</v>
      </c>
      <c r="DF2" s="104"/>
      <c r="DG2" s="106" t="s">
        <v>274</v>
      </c>
      <c r="DH2" s="103"/>
      <c r="DI2" s="103"/>
      <c r="DJ2" s="104"/>
      <c r="DK2" s="112" t="s">
        <v>56</v>
      </c>
      <c r="DL2" s="113"/>
      <c r="DM2" s="112" t="s">
        <v>250</v>
      </c>
      <c r="DN2" s="113"/>
      <c r="DO2" s="106" t="s">
        <v>285</v>
      </c>
      <c r="DP2" s="104"/>
      <c r="DQ2" s="106" t="s">
        <v>286</v>
      </c>
      <c r="DR2" s="104"/>
      <c r="DS2" s="106" t="s">
        <v>287</v>
      </c>
      <c r="DT2" s="104"/>
      <c r="DU2" s="106" t="s">
        <v>275</v>
      </c>
      <c r="DV2" s="104"/>
      <c r="DW2" s="106" t="s">
        <v>276</v>
      </c>
      <c r="DX2" s="104"/>
      <c r="DY2" s="106" t="s">
        <v>277</v>
      </c>
      <c r="DZ2" s="104"/>
      <c r="EA2" s="112" t="s">
        <v>59</v>
      </c>
      <c r="EB2" s="113"/>
      <c r="EC2" s="105" t="s">
        <v>278</v>
      </c>
      <c r="ED2" s="105"/>
      <c r="EE2" s="106" t="s">
        <v>279</v>
      </c>
      <c r="EF2" s="104"/>
      <c r="EG2" s="110" t="s">
        <v>223</v>
      </c>
    </row>
    <row r="3" spans="1:151" s="29" customFormat="1" ht="193.5" customHeight="1" x14ac:dyDescent="0.2">
      <c r="A3" s="108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11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828.2</v>
      </c>
      <c r="W4" s="23">
        <v>1040</v>
      </c>
      <c r="X4" s="60">
        <f t="shared" ref="X4:X15" si="3">V4/W4</f>
        <v>0.79634615384615393</v>
      </c>
      <c r="Y4" s="42" t="s">
        <v>77</v>
      </c>
      <c r="Z4" s="52">
        <f t="shared" ref="Z4:Z15" si="4">IF(X4&lt;=1,1,0)</f>
        <v>1</v>
      </c>
      <c r="AA4" s="65">
        <v>573.9</v>
      </c>
      <c r="AB4" s="65">
        <v>617.29999999999995</v>
      </c>
      <c r="AC4" s="68">
        <f t="shared" ref="AC4:AC15" si="5">AA4/AB4</f>
        <v>0.92969382796047306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689.2</v>
      </c>
      <c r="AQ4" s="32">
        <v>1030.9000000000001</v>
      </c>
      <c r="AR4" s="61">
        <f t="shared" ref="AR4:AR14" si="8">AP4/AQ4</f>
        <v>0.66854205063536709</v>
      </c>
      <c r="AS4" s="52">
        <f>IF(AR4&gt;=0.4,2,IF(AR4&lt;0.2,-1,1))</f>
        <v>2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5">
        <v>264.5</v>
      </c>
      <c r="AY4" s="95">
        <v>298.2</v>
      </c>
      <c r="AZ4" s="60">
        <f>AX4/AY4</f>
        <v>0.88698859825620391</v>
      </c>
      <c r="BA4" s="52">
        <f t="shared" ref="BA4:BA15" si="11">IF(AND(AZ4&gt;=0.95,AZ4&lt;=1.05),1,IF(OR(AND(AZ4&gt;=0.85,AZ4&lt;0.95),AND(AZ4&gt;1.05,AZ4&lt;=1.15)),0.5,0))</f>
        <v>0.5</v>
      </c>
      <c r="BB4" s="90">
        <v>321.3</v>
      </c>
      <c r="BC4" s="32">
        <v>191.6</v>
      </c>
      <c r="BD4" s="90">
        <v>256.3</v>
      </c>
      <c r="BE4" s="90">
        <v>261.7</v>
      </c>
      <c r="BF4" s="42">
        <f t="shared" ref="BF4:BF15" si="12">BB4/((BC4+BD4+BE4)/3)</f>
        <v>1.3583709131905302</v>
      </c>
      <c r="BG4" s="52">
        <f t="shared" ref="BG4:BG15" si="13">IF(AND(BF4&gt;=0.7,BF4&lt;=1.3),1,IF(OR(AND(BF4&gt;=0.5,BF4&lt;0.7),AND(BF4&gt;1.5,BF4&lt;0.5)),0.5,0))</f>
        <v>0</v>
      </c>
      <c r="BH4" s="95">
        <v>249.1</v>
      </c>
      <c r="BI4" s="96">
        <v>431.1</v>
      </c>
      <c r="BJ4" s="95">
        <v>289.60000000000002</v>
      </c>
      <c r="BK4" s="96">
        <v>684</v>
      </c>
      <c r="BL4" s="61">
        <f t="shared" ref="BL4:BL14" si="14">(BH4/BI4)/(BJ4/BK4)</f>
        <v>1.3647504584827967</v>
      </c>
      <c r="BM4" s="52">
        <f t="shared" ref="BM4:BM14" si="15">IF(BL4&gt;=1,1,0)</f>
        <v>1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101">
        <v>71.066000000000003</v>
      </c>
      <c r="CK4" s="97">
        <v>106.964</v>
      </c>
      <c r="CL4" s="60">
        <f>CJ4/CK4</f>
        <v>0.66439175797464567</v>
      </c>
      <c r="CM4" s="52">
        <f>IF(CL4&lt;1,1,0)</f>
        <v>1</v>
      </c>
      <c r="CN4" s="48"/>
      <c r="CO4" s="52">
        <f t="shared" ref="CO4:CO15" si="21">IF(ISBLANK(CN4),0,-1)</f>
        <v>0</v>
      </c>
      <c r="CP4" s="23">
        <v>2</v>
      </c>
      <c r="CQ4" s="23">
        <v>2</v>
      </c>
      <c r="CR4" s="23">
        <v>0</v>
      </c>
      <c r="CS4" s="23">
        <v>1</v>
      </c>
      <c r="CT4" s="23">
        <v>1</v>
      </c>
      <c r="CU4" s="42">
        <f t="shared" ref="CU4:CU15" si="22">CP4+CQ4+CR4+CS4+CT4</f>
        <v>6</v>
      </c>
      <c r="CV4" s="52">
        <f t="shared" ref="CV4:CV15" si="23">IF(CU4&gt;=5,1,0)</f>
        <v>1</v>
      </c>
      <c r="CW4" s="98">
        <v>64.599999999999994</v>
      </c>
      <c r="CX4" s="96">
        <v>62.1</v>
      </c>
      <c r="CY4" s="42">
        <v>0</v>
      </c>
      <c r="CZ4" s="52">
        <f>IF(AND(CY4&gt;=0.98,CY4&lt;=1.02),1,0)</f>
        <v>0</v>
      </c>
      <c r="DA4" s="99">
        <v>33.299999999999997</v>
      </c>
      <c r="DB4" s="99">
        <v>33.299999999999997</v>
      </c>
      <c r="DC4" s="42">
        <f>DA4/DB4</f>
        <v>1</v>
      </c>
      <c r="DD4" s="52">
        <f>IF(AND(DC4&gt;=0.98,DC4&lt;=1.02),1,0)</f>
        <v>1</v>
      </c>
      <c r="DE4" s="90">
        <v>0</v>
      </c>
      <c r="DF4" s="52">
        <v>0</v>
      </c>
      <c r="DG4" s="99">
        <v>9.8000000000000007</v>
      </c>
      <c r="DH4" s="99">
        <v>9.8000000000000007</v>
      </c>
      <c r="DI4" s="42">
        <f t="shared" ref="DI4:DI15" si="24">DG4/DH4</f>
        <v>1</v>
      </c>
      <c r="DJ4" s="52">
        <f t="shared" ref="DJ4:DJ15" si="25">IF(AND(DI4&gt;=0.98,DI4&lt;=1.02),1,0)</f>
        <v>1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>
        <f>U4+Z4+AE4+AS4+BA4+BW4+CM4+CO4+CV4+CZ4+DD4+DF4+DJ4+ED4+BG4+BM4+BU4+CI4+DP4+DR4+DT4+EF4</f>
        <v>11.5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983.4</v>
      </c>
      <c r="W5" s="23">
        <v>1333</v>
      </c>
      <c r="X5" s="60">
        <f t="shared" si="3"/>
        <v>0.73773443360840207</v>
      </c>
      <c r="Y5" s="42" t="s">
        <v>77</v>
      </c>
      <c r="Z5" s="52">
        <f t="shared" si="4"/>
        <v>1</v>
      </c>
      <c r="AA5" s="65">
        <v>744.7</v>
      </c>
      <c r="AB5" s="65">
        <v>767.4</v>
      </c>
      <c r="AC5" s="68">
        <f t="shared" si="5"/>
        <v>0.97041959864477467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1826</v>
      </c>
      <c r="AQ5" s="32">
        <v>2082</v>
      </c>
      <c r="AR5" s="61">
        <f t="shared" si="8"/>
        <v>0.87704130643611911</v>
      </c>
      <c r="AS5" s="52">
        <f t="shared" ref="AS5:AS15" si="35">IF(AR5&gt;=0.4,2,IF(AR5&lt;0.2,-1,1))</f>
        <v>2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5">
        <v>644.9</v>
      </c>
      <c r="AY5" s="95">
        <v>632</v>
      </c>
      <c r="AZ5" s="60">
        <f>AX5/AY5</f>
        <v>1.0204113924050633</v>
      </c>
      <c r="BA5" s="52">
        <f t="shared" si="11"/>
        <v>1</v>
      </c>
      <c r="BB5" s="90">
        <v>589.20000000000005</v>
      </c>
      <c r="BC5" s="32">
        <v>445.7</v>
      </c>
      <c r="BD5" s="100">
        <v>541</v>
      </c>
      <c r="BE5" s="90">
        <v>506.1</v>
      </c>
      <c r="BF5" s="42">
        <f t="shared" si="12"/>
        <v>1.1840836012861735</v>
      </c>
      <c r="BG5" s="52">
        <f t="shared" si="13"/>
        <v>1</v>
      </c>
      <c r="BH5" s="95">
        <v>637.70000000000005</v>
      </c>
      <c r="BI5" s="95">
        <v>838.2</v>
      </c>
      <c r="BJ5" s="95">
        <v>625.1</v>
      </c>
      <c r="BK5" s="95">
        <v>1205.8</v>
      </c>
      <c r="BL5" s="61">
        <f t="shared" si="14"/>
        <v>1.4675555227794428</v>
      </c>
      <c r="BM5" s="52">
        <f t="shared" si="15"/>
        <v>1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101">
        <v>20.439</v>
      </c>
      <c r="CK5" s="97">
        <v>70.866</v>
      </c>
      <c r="CL5" s="60">
        <f t="shared" ref="CL5:CL15" si="36">CJ5/CK5</f>
        <v>0.28841757683515368</v>
      </c>
      <c r="CM5" s="52">
        <f t="shared" ref="CM5:CM48" si="37">IF(CL5&lt;1,1,0)</f>
        <v>1</v>
      </c>
      <c r="CN5" s="48"/>
      <c r="CO5" s="52">
        <f t="shared" si="21"/>
        <v>0</v>
      </c>
      <c r="CP5" s="23">
        <v>0</v>
      </c>
      <c r="CQ5" s="23">
        <v>1</v>
      </c>
      <c r="CR5" s="23">
        <v>0</v>
      </c>
      <c r="CS5" s="23">
        <v>0</v>
      </c>
      <c r="CT5" s="23">
        <v>0</v>
      </c>
      <c r="CU5" s="42">
        <f t="shared" si="22"/>
        <v>1</v>
      </c>
      <c r="CV5" s="52">
        <f t="shared" si="23"/>
        <v>0</v>
      </c>
      <c r="CW5" s="98">
        <v>183.7</v>
      </c>
      <c r="CX5" s="96">
        <v>180.8</v>
      </c>
      <c r="CY5" s="42">
        <v>0</v>
      </c>
      <c r="CZ5" s="52">
        <f t="shared" ref="CZ5:CZ15" si="38">IF(AND(CY5&gt;=0.98,CY5&lt;=1.02),1,0)</f>
        <v>0</v>
      </c>
      <c r="DA5" s="99">
        <v>40</v>
      </c>
      <c r="DB5" s="99">
        <v>40</v>
      </c>
      <c r="DC5" s="42">
        <f t="shared" ref="DC5:DC48" si="39">DA5/DB5</f>
        <v>1</v>
      </c>
      <c r="DD5" s="52">
        <f>IF(AND(DC5&gt;=0.98,DC5&lt;=1.02),1,0)</f>
        <v>1</v>
      </c>
      <c r="DE5" s="90">
        <v>0</v>
      </c>
      <c r="DF5" s="52">
        <v>0</v>
      </c>
      <c r="DG5" s="99">
        <v>5.0999999999999996</v>
      </c>
      <c r="DH5" s="99">
        <v>6.1</v>
      </c>
      <c r="DI5" s="42">
        <f t="shared" si="24"/>
        <v>0.83606557377049184</v>
      </c>
      <c r="DJ5" s="52">
        <f t="shared" si="25"/>
        <v>0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>
        <f t="shared" ref="EG5:EG15" si="41">U5+Z5+AE5+AS5+BA5+BW5+CM5+CO5+CV5+CZ5+DD5+DF5+DJ5+ED5+BG5+BM5+BU5+CI5+DP5+DR5+DT5+EF5</f>
        <v>11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1010.6</v>
      </c>
      <c r="W6" s="23">
        <v>1180</v>
      </c>
      <c r="X6" s="60">
        <f t="shared" si="3"/>
        <v>0.85644067796610168</v>
      </c>
      <c r="Y6" s="42" t="s">
        <v>77</v>
      </c>
      <c r="Z6" s="52">
        <f t="shared" si="4"/>
        <v>1</v>
      </c>
      <c r="AA6" s="65">
        <v>733.9</v>
      </c>
      <c r="AB6" s="65">
        <v>733.9</v>
      </c>
      <c r="AC6" s="68">
        <f t="shared" si="5"/>
        <v>1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920.2</v>
      </c>
      <c r="AQ6" s="32">
        <v>1299.8</v>
      </c>
      <c r="AR6" s="61">
        <f t="shared" si="8"/>
        <v>0.70795507001077096</v>
      </c>
      <c r="AS6" s="52">
        <f t="shared" si="35"/>
        <v>2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5">
        <v>426</v>
      </c>
      <c r="AY6" s="95">
        <v>402.8</v>
      </c>
      <c r="AZ6" s="60">
        <f>AX6/AY6</f>
        <v>1.05759682224429</v>
      </c>
      <c r="BA6" s="52">
        <f>IF(AND(AZ6&gt;=0.95,AZ6&lt;=1.05),1,IF(OR(AND(AZ6&gt;=0.85,AZ6&lt;0.95),AND(AZ6&gt;1.05,AZ6&lt;=1.15)),0.5,0))</f>
        <v>0.5</v>
      </c>
      <c r="BB6" s="90">
        <v>331.9</v>
      </c>
      <c r="BC6" s="32">
        <v>294.2</v>
      </c>
      <c r="BD6" s="90">
        <v>319.8</v>
      </c>
      <c r="BE6" s="90">
        <v>353.9</v>
      </c>
      <c r="BF6" s="42">
        <f t="shared" si="12"/>
        <v>1.0287219754106829</v>
      </c>
      <c r="BG6" s="52">
        <f t="shared" si="13"/>
        <v>1</v>
      </c>
      <c r="BH6" s="95">
        <v>369.4</v>
      </c>
      <c r="BI6" s="95">
        <v>330.3</v>
      </c>
      <c r="BJ6" s="95">
        <v>461.5</v>
      </c>
      <c r="BK6" s="95">
        <v>420.5</v>
      </c>
      <c r="BL6" s="61">
        <f t="shared" si="14"/>
        <v>1.0190197755151509</v>
      </c>
      <c r="BM6" s="52">
        <f t="shared" si="15"/>
        <v>1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0</v>
      </c>
      <c r="BW6" s="52">
        <f t="shared" si="17"/>
        <v>0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101">
        <v>44.347000000000001</v>
      </c>
      <c r="CK6" s="97">
        <v>97.088999999999999</v>
      </c>
      <c r="CL6" s="60">
        <f t="shared" si="36"/>
        <v>0.4567664719999176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0</v>
      </c>
      <c r="CT6" s="23">
        <v>0</v>
      </c>
      <c r="CU6" s="42">
        <f t="shared" si="22"/>
        <v>6</v>
      </c>
      <c r="CV6" s="52">
        <f t="shared" si="23"/>
        <v>1</v>
      </c>
      <c r="CW6" s="98">
        <v>89.2</v>
      </c>
      <c r="CX6" s="96">
        <v>88.6</v>
      </c>
      <c r="CY6" s="42">
        <v>0</v>
      </c>
      <c r="CZ6" s="52">
        <v>0</v>
      </c>
      <c r="DA6" s="99">
        <v>0</v>
      </c>
      <c r="DB6" s="99">
        <v>0</v>
      </c>
      <c r="DC6" s="42">
        <v>0</v>
      </c>
      <c r="DD6" s="52">
        <f>IF(AND(DC6&gt;=0.98,DC6&lt;=1.02),1,0)</f>
        <v>0</v>
      </c>
      <c r="DE6" s="90">
        <v>2</v>
      </c>
      <c r="DF6" s="52">
        <v>1</v>
      </c>
      <c r="DG6" s="99">
        <v>34.700000000000003</v>
      </c>
      <c r="DH6" s="99">
        <v>34.5</v>
      </c>
      <c r="DI6" s="42">
        <f>DG6/DH6</f>
        <v>1.0057971014492755</v>
      </c>
      <c r="DJ6" s="52">
        <f>IF(AND(DI6&gt;=0.98,DI6&lt;=1.02),1,0)</f>
        <v>1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12.5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897.1</v>
      </c>
      <c r="W7" s="23">
        <v>1031</v>
      </c>
      <c r="X7" s="60">
        <f t="shared" si="3"/>
        <v>0.87012609117361783</v>
      </c>
      <c r="Y7" s="42" t="s">
        <v>77</v>
      </c>
      <c r="Z7" s="52">
        <f t="shared" si="4"/>
        <v>1</v>
      </c>
      <c r="AA7" s="65">
        <v>633.6</v>
      </c>
      <c r="AB7" s="65">
        <v>634.79999999999995</v>
      </c>
      <c r="AC7" s="68">
        <f t="shared" si="5"/>
        <v>0.99810964083175813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1053.8</v>
      </c>
      <c r="AQ7" s="32">
        <v>1178</v>
      </c>
      <c r="AR7" s="61">
        <f>AP7/AQ7</f>
        <v>0.89456706281833609</v>
      </c>
      <c r="AS7" s="52">
        <f t="shared" si="35"/>
        <v>2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5">
        <v>474.7</v>
      </c>
      <c r="AY7" s="95">
        <v>337.2</v>
      </c>
      <c r="AZ7" s="60">
        <f>AX7/AY7</f>
        <v>1.4077698695136418</v>
      </c>
      <c r="BA7" s="52">
        <f t="shared" si="11"/>
        <v>0</v>
      </c>
      <c r="BB7" s="90">
        <v>321.10000000000002</v>
      </c>
      <c r="BC7" s="32">
        <v>197.1</v>
      </c>
      <c r="BD7" s="90">
        <v>245.1</v>
      </c>
      <c r="BE7" s="90">
        <v>414.7</v>
      </c>
      <c r="BF7" s="42">
        <f t="shared" si="12"/>
        <v>1.1241685144124169</v>
      </c>
      <c r="BG7" s="52">
        <f t="shared" si="13"/>
        <v>1</v>
      </c>
      <c r="BH7" s="95">
        <v>474.3</v>
      </c>
      <c r="BI7" s="95">
        <v>379</v>
      </c>
      <c r="BJ7" s="95">
        <v>324</v>
      </c>
      <c r="BK7" s="95">
        <v>430.5</v>
      </c>
      <c r="BL7" s="61">
        <f t="shared" si="14"/>
        <v>1.6628078276165348</v>
      </c>
      <c r="BM7" s="52">
        <f t="shared" si="15"/>
        <v>1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101">
        <v>11.641999999999999</v>
      </c>
      <c r="CK7" s="97">
        <v>17.509</v>
      </c>
      <c r="CL7" s="60">
        <f t="shared" si="36"/>
        <v>0.66491518647552683</v>
      </c>
      <c r="CM7" s="52">
        <f t="shared" si="37"/>
        <v>1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98">
        <v>56.7</v>
      </c>
      <c r="CX7" s="96">
        <v>92.5</v>
      </c>
      <c r="CY7" s="42">
        <v>0</v>
      </c>
      <c r="CZ7" s="52">
        <f t="shared" si="38"/>
        <v>0</v>
      </c>
      <c r="DA7" s="99">
        <v>68.2</v>
      </c>
      <c r="DB7" s="99">
        <v>68.2</v>
      </c>
      <c r="DC7" s="42">
        <f>DA7/DB7</f>
        <v>1</v>
      </c>
      <c r="DD7" s="52">
        <f>IF(AND(DC7&gt;=0.98,DC7&lt;=1.02),1,0)</f>
        <v>1</v>
      </c>
      <c r="DE7" s="90">
        <v>0</v>
      </c>
      <c r="DF7" s="52">
        <v>0</v>
      </c>
      <c r="DG7" s="99">
        <v>1</v>
      </c>
      <c r="DH7" s="99">
        <v>1</v>
      </c>
      <c r="DI7" s="42">
        <f>DG7/DH7</f>
        <v>1</v>
      </c>
      <c r="DJ7" s="52">
        <f>IF(AND(DI7&gt;=0.98,DI7&lt;=1.02),1,0)</f>
        <v>1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>
        <f t="shared" si="41"/>
        <v>11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1031</v>
      </c>
      <c r="W8" s="23">
        <v>1031</v>
      </c>
      <c r="X8" s="61">
        <f t="shared" si="3"/>
        <v>1</v>
      </c>
      <c r="Y8" s="42" t="s">
        <v>77</v>
      </c>
      <c r="Z8" s="52">
        <f t="shared" si="4"/>
        <v>1</v>
      </c>
      <c r="AA8" s="65">
        <v>716.6</v>
      </c>
      <c r="AB8" s="65">
        <v>728.3</v>
      </c>
      <c r="AC8" s="69">
        <f t="shared" si="5"/>
        <v>0.98393519154194709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1516.1</v>
      </c>
      <c r="AQ8" s="32">
        <v>1978.1</v>
      </c>
      <c r="AR8" s="61">
        <f t="shared" si="8"/>
        <v>0.76644254587735705</v>
      </c>
      <c r="AS8" s="52">
        <f t="shared" si="35"/>
        <v>2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5">
        <v>890</v>
      </c>
      <c r="AY8" s="95">
        <v>667.3</v>
      </c>
      <c r="AZ8" s="61">
        <f>AX8/AY8</f>
        <v>1.3337329536939908</v>
      </c>
      <c r="BA8" s="63">
        <f t="shared" si="11"/>
        <v>0</v>
      </c>
      <c r="BB8" s="102">
        <v>787.9</v>
      </c>
      <c r="BC8" s="32">
        <v>499.6</v>
      </c>
      <c r="BD8" s="100">
        <v>413.9</v>
      </c>
      <c r="BE8" s="90">
        <v>276.7</v>
      </c>
      <c r="BF8" s="42">
        <f t="shared" si="12"/>
        <v>1.9859687447487815</v>
      </c>
      <c r="BG8" s="52">
        <f t="shared" si="13"/>
        <v>0</v>
      </c>
      <c r="BH8" s="95">
        <v>786.7</v>
      </c>
      <c r="BI8" s="95">
        <v>911.2</v>
      </c>
      <c r="BJ8" s="95">
        <v>925.5</v>
      </c>
      <c r="BK8" s="95">
        <v>1057.8</v>
      </c>
      <c r="BL8" s="61">
        <f t="shared" si="14"/>
        <v>0.98678508971018675</v>
      </c>
      <c r="BM8" s="52">
        <f t="shared" si="15"/>
        <v>0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101">
        <v>176.89599999999999</v>
      </c>
      <c r="CK8" s="97">
        <v>366.57900000000001</v>
      </c>
      <c r="CL8" s="60">
        <f t="shared" si="36"/>
        <v>0.48255901183646632</v>
      </c>
      <c r="CM8" s="52">
        <f t="shared" si="37"/>
        <v>1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3</v>
      </c>
      <c r="CT8" s="23">
        <v>3</v>
      </c>
      <c r="CU8" s="42">
        <f t="shared" si="22"/>
        <v>9</v>
      </c>
      <c r="CV8" s="52">
        <f t="shared" si="23"/>
        <v>1</v>
      </c>
      <c r="CW8" s="98">
        <v>211.9</v>
      </c>
      <c r="CX8" s="95">
        <v>192.8</v>
      </c>
      <c r="CY8" s="42">
        <f>CW8/CX8</f>
        <v>1.0990663900414936</v>
      </c>
      <c r="CZ8" s="52">
        <f t="shared" si="38"/>
        <v>0</v>
      </c>
      <c r="DA8" s="99">
        <v>93.75</v>
      </c>
      <c r="DB8" s="99">
        <v>81</v>
      </c>
      <c r="DC8" s="42">
        <v>0</v>
      </c>
      <c r="DD8" s="52">
        <v>0</v>
      </c>
      <c r="DE8" s="90">
        <v>3</v>
      </c>
      <c r="DF8" s="52">
        <v>1</v>
      </c>
      <c r="DG8" s="99">
        <v>1.5</v>
      </c>
      <c r="DH8" s="99">
        <v>1.5</v>
      </c>
      <c r="DI8" s="42">
        <f t="shared" si="24"/>
        <v>1</v>
      </c>
      <c r="DJ8" s="52">
        <f t="shared" si="25"/>
        <v>1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>
        <f t="shared" si="41"/>
        <v>10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1122.3</v>
      </c>
      <c r="W9" s="23">
        <v>1335</v>
      </c>
      <c r="X9" s="60">
        <f t="shared" si="3"/>
        <v>0.84067415730337081</v>
      </c>
      <c r="Y9" s="42" t="s">
        <v>77</v>
      </c>
      <c r="Z9" s="52">
        <f t="shared" si="4"/>
        <v>1</v>
      </c>
      <c r="AA9" s="65">
        <v>738.4</v>
      </c>
      <c r="AB9" s="65">
        <v>767.4</v>
      </c>
      <c r="AC9" s="68">
        <f t="shared" si="5"/>
        <v>0.96221005994266351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2321.5</v>
      </c>
      <c r="AQ9" s="94">
        <v>2359.6</v>
      </c>
      <c r="AR9" s="61">
        <f>AP9/AQ9</f>
        <v>0.98385319545685712</v>
      </c>
      <c r="AS9" s="52">
        <f t="shared" si="35"/>
        <v>2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5">
        <v>772.4</v>
      </c>
      <c r="AY9" s="95">
        <v>643.6</v>
      </c>
      <c r="AZ9" s="60">
        <f>AX8/AY8</f>
        <v>1.3337329536939908</v>
      </c>
      <c r="BA9" s="52">
        <f t="shared" si="11"/>
        <v>0</v>
      </c>
      <c r="BB9" s="90">
        <v>711.2</v>
      </c>
      <c r="BC9" s="32">
        <v>509.4</v>
      </c>
      <c r="BD9" s="90">
        <v>574.79999999999995</v>
      </c>
      <c r="BE9" s="90">
        <v>564.20000000000005</v>
      </c>
      <c r="BF9" s="42">
        <f t="shared" si="12"/>
        <v>1.2943460325163798</v>
      </c>
      <c r="BG9" s="52">
        <f t="shared" si="13"/>
        <v>1</v>
      </c>
      <c r="BH9" s="95">
        <v>699</v>
      </c>
      <c r="BI9" s="95">
        <v>901.6</v>
      </c>
      <c r="BJ9" s="95">
        <v>667.1</v>
      </c>
      <c r="BK9" s="95">
        <v>1072</v>
      </c>
      <c r="BL9" s="61">
        <f t="shared" si="14"/>
        <v>1.2458539039242948</v>
      </c>
      <c r="BM9" s="52">
        <f t="shared" si="15"/>
        <v>1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101">
        <v>19.087</v>
      </c>
      <c r="CK9" s="97">
        <v>88.597999999999999</v>
      </c>
      <c r="CL9" s="60">
        <f t="shared" si="36"/>
        <v>0.21543375696968328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2</v>
      </c>
      <c r="CR9" s="23">
        <v>2</v>
      </c>
      <c r="CS9" s="23">
        <v>0</v>
      </c>
      <c r="CT9" s="23">
        <v>0</v>
      </c>
      <c r="CU9" s="42">
        <f t="shared" si="22"/>
        <v>4</v>
      </c>
      <c r="CV9" s="52">
        <f t="shared" si="23"/>
        <v>0</v>
      </c>
      <c r="CW9" s="98">
        <v>159.5</v>
      </c>
      <c r="CX9" s="96">
        <v>147.4</v>
      </c>
      <c r="CY9" s="42">
        <v>0</v>
      </c>
      <c r="CZ9" s="52">
        <f t="shared" si="38"/>
        <v>0</v>
      </c>
      <c r="DA9" s="99">
        <v>62</v>
      </c>
      <c r="DB9" s="99">
        <v>53.5</v>
      </c>
      <c r="DC9" s="42">
        <f t="shared" si="39"/>
        <v>1.1588785046728971</v>
      </c>
      <c r="DD9" s="52">
        <f t="shared" ref="DD9:DD14" si="43">IF(AND(DC9&gt;=0.98,DC9&lt;=1.02),1,0)</f>
        <v>0</v>
      </c>
      <c r="DE9" s="90">
        <v>0</v>
      </c>
      <c r="DF9" s="52">
        <v>0</v>
      </c>
      <c r="DG9" s="99">
        <v>52</v>
      </c>
      <c r="DH9" s="99">
        <v>76.900000000000006</v>
      </c>
      <c r="DI9" s="42">
        <f>DG9/DH9</f>
        <v>0.67620286085825743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>
        <f t="shared" si="41"/>
        <v>9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913.1</v>
      </c>
      <c r="W10" s="23">
        <v>1040</v>
      </c>
      <c r="X10" s="60">
        <f t="shared" si="3"/>
        <v>0.87798076923076929</v>
      </c>
      <c r="Y10" s="42" t="s">
        <v>77</v>
      </c>
      <c r="Z10" s="52">
        <f t="shared" si="4"/>
        <v>1</v>
      </c>
      <c r="AA10" s="65">
        <v>627.6</v>
      </c>
      <c r="AB10" s="65">
        <v>651.20000000000005</v>
      </c>
      <c r="AC10" s="68">
        <f t="shared" si="5"/>
        <v>0.9637592137592137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707.2</v>
      </c>
      <c r="AQ10" s="94">
        <v>1098.7</v>
      </c>
      <c r="AR10" s="61">
        <f t="shared" si="8"/>
        <v>0.64366979157185766</v>
      </c>
      <c r="AS10" s="52">
        <f t="shared" si="35"/>
        <v>2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5">
        <v>390.1</v>
      </c>
      <c r="AY10" s="95">
        <v>293.60000000000002</v>
      </c>
      <c r="AZ10" s="60">
        <f>AX9/AY9</f>
        <v>1.2001243008079552</v>
      </c>
      <c r="BA10" s="52">
        <f t="shared" si="11"/>
        <v>0</v>
      </c>
      <c r="BB10" s="90">
        <v>292.60000000000002</v>
      </c>
      <c r="BC10" s="32">
        <v>209.5</v>
      </c>
      <c r="BD10" s="90">
        <v>337.3</v>
      </c>
      <c r="BE10" s="90">
        <v>259.3</v>
      </c>
      <c r="BF10" s="42">
        <f t="shared" si="12"/>
        <v>1.0889467807964275</v>
      </c>
      <c r="BG10" s="52">
        <f t="shared" si="13"/>
        <v>1</v>
      </c>
      <c r="BH10" s="95">
        <v>307.60000000000002</v>
      </c>
      <c r="BI10" s="95">
        <v>389.3</v>
      </c>
      <c r="BJ10" s="95">
        <v>306.2</v>
      </c>
      <c r="BK10" s="95">
        <v>526.5</v>
      </c>
      <c r="BL10" s="61">
        <f t="shared" si="14"/>
        <v>1.3586109688242793</v>
      </c>
      <c r="BM10" s="52">
        <f t="shared" si="15"/>
        <v>1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101">
        <v>22.722000000000001</v>
      </c>
      <c r="CK10" s="97">
        <v>104.208</v>
      </c>
      <c r="CL10" s="60">
        <f t="shared" si="36"/>
        <v>0.21804467987102719</v>
      </c>
      <c r="CM10" s="52">
        <f t="shared" si="37"/>
        <v>1</v>
      </c>
      <c r="CN10" s="48"/>
      <c r="CO10" s="52">
        <f t="shared" si="21"/>
        <v>0</v>
      </c>
      <c r="CP10" s="23">
        <v>0</v>
      </c>
      <c r="CQ10" s="23">
        <v>0</v>
      </c>
      <c r="CR10" s="23">
        <v>1</v>
      </c>
      <c r="CS10" s="23">
        <v>0</v>
      </c>
      <c r="CT10" s="23">
        <v>0</v>
      </c>
      <c r="CU10" s="42">
        <f t="shared" si="22"/>
        <v>1</v>
      </c>
      <c r="CV10" s="52">
        <f t="shared" si="23"/>
        <v>0</v>
      </c>
      <c r="CW10" s="98">
        <v>128.4</v>
      </c>
      <c r="CX10" s="96">
        <v>92.5</v>
      </c>
      <c r="CY10" s="42">
        <f>CW10/CX10</f>
        <v>1.3881081081081081</v>
      </c>
      <c r="CZ10" s="52">
        <f t="shared" si="38"/>
        <v>0</v>
      </c>
      <c r="DA10" s="99">
        <v>32.200000000000003</v>
      </c>
      <c r="DB10" s="99">
        <v>31.1</v>
      </c>
      <c r="DC10" s="42">
        <f t="shared" si="39"/>
        <v>1.0353697749196142</v>
      </c>
      <c r="DD10" s="52">
        <f t="shared" si="43"/>
        <v>0</v>
      </c>
      <c r="DE10" s="90">
        <v>4</v>
      </c>
      <c r="DF10" s="52">
        <v>0</v>
      </c>
      <c r="DG10" s="99">
        <v>4.9000000000000004</v>
      </c>
      <c r="DH10" s="99">
        <v>4.8</v>
      </c>
      <c r="DI10" s="42">
        <f t="shared" si="24"/>
        <v>1.0208333333333335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>
        <f t="shared" si="41"/>
        <v>9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967.1</v>
      </c>
      <c r="W11" s="23">
        <v>1404</v>
      </c>
      <c r="X11" s="60">
        <f t="shared" si="3"/>
        <v>0.68881766381766385</v>
      </c>
      <c r="Y11" s="42" t="s">
        <v>77</v>
      </c>
      <c r="Z11" s="52">
        <f t="shared" si="4"/>
        <v>1</v>
      </c>
      <c r="AA11" s="65">
        <v>677.6</v>
      </c>
      <c r="AB11" s="65">
        <v>717.8</v>
      </c>
      <c r="AC11" s="68">
        <f t="shared" si="5"/>
        <v>0.9439955419336864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1479.9</v>
      </c>
      <c r="AQ11" s="32">
        <v>2108.1</v>
      </c>
      <c r="AR11" s="61">
        <f t="shared" si="8"/>
        <v>0.7020065461790238</v>
      </c>
      <c r="AS11" s="52">
        <f t="shared" si="35"/>
        <v>2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5">
        <v>716.7</v>
      </c>
      <c r="AY11" s="95">
        <v>717.4</v>
      </c>
      <c r="AZ11" s="60">
        <f>AX11/AY11</f>
        <v>0.99902425425146368</v>
      </c>
      <c r="BA11" s="52">
        <f t="shared" si="11"/>
        <v>1</v>
      </c>
      <c r="BB11" s="90">
        <v>598.70000000000005</v>
      </c>
      <c r="BC11" s="32">
        <v>539.6</v>
      </c>
      <c r="BD11" s="90">
        <v>529.20000000000005</v>
      </c>
      <c r="BE11" s="90">
        <v>440.6</v>
      </c>
      <c r="BF11" s="42">
        <f t="shared" si="12"/>
        <v>1.1899430237180337</v>
      </c>
      <c r="BG11" s="52">
        <f t="shared" si="13"/>
        <v>1</v>
      </c>
      <c r="BH11" s="95">
        <v>680.7</v>
      </c>
      <c r="BI11" s="95">
        <v>758.2</v>
      </c>
      <c r="BJ11" s="95">
        <v>702.7</v>
      </c>
      <c r="BK11" s="95">
        <v>835.4</v>
      </c>
      <c r="BL11" s="61">
        <f t="shared" si="14"/>
        <v>1.0673245228854435</v>
      </c>
      <c r="BM11" s="52">
        <f t="shared" si="15"/>
        <v>1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101">
        <v>36.802999999999997</v>
      </c>
      <c r="CK11" s="97">
        <v>208.82499999999999</v>
      </c>
      <c r="CL11" s="60">
        <f t="shared" si="36"/>
        <v>0.17623847719382257</v>
      </c>
      <c r="CM11" s="52">
        <f t="shared" si="37"/>
        <v>1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3</v>
      </c>
      <c r="CT11" s="23">
        <v>3</v>
      </c>
      <c r="CU11" s="42">
        <f t="shared" si="22"/>
        <v>9</v>
      </c>
      <c r="CV11" s="52">
        <f t="shared" si="23"/>
        <v>1</v>
      </c>
      <c r="CW11" s="98">
        <v>58.7</v>
      </c>
      <c r="CX11" s="96">
        <v>54.8</v>
      </c>
      <c r="CY11" s="42">
        <v>0</v>
      </c>
      <c r="CZ11" s="52">
        <f t="shared" si="38"/>
        <v>0</v>
      </c>
      <c r="DA11" s="99">
        <v>40.25</v>
      </c>
      <c r="DB11" s="99">
        <v>40.700000000000003</v>
      </c>
      <c r="DC11" s="42">
        <f t="shared" si="39"/>
        <v>0.98894348894348882</v>
      </c>
      <c r="DD11" s="52">
        <f t="shared" si="43"/>
        <v>1</v>
      </c>
      <c r="DE11" s="90">
        <v>0</v>
      </c>
      <c r="DF11" s="52">
        <v>0</v>
      </c>
      <c r="DG11" s="99">
        <v>22</v>
      </c>
      <c r="DH11" s="99">
        <v>20.8</v>
      </c>
      <c r="DI11" s="42">
        <f t="shared" si="24"/>
        <v>1.0576923076923077</v>
      </c>
      <c r="DJ11" s="52">
        <f t="shared" si="25"/>
        <v>0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>
        <f t="shared" si="41"/>
        <v>12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1124.2</v>
      </c>
      <c r="W12" s="23">
        <v>1327</v>
      </c>
      <c r="X12" s="60">
        <f t="shared" si="3"/>
        <v>0.84717407686510926</v>
      </c>
      <c r="Y12" s="42" t="s">
        <v>77</v>
      </c>
      <c r="Z12" s="52">
        <f t="shared" si="4"/>
        <v>1</v>
      </c>
      <c r="AA12" s="65">
        <v>818</v>
      </c>
      <c r="AB12" s="65">
        <v>826.4</v>
      </c>
      <c r="AC12" s="68">
        <f t="shared" si="5"/>
        <v>0.98983543078412395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1912.4</v>
      </c>
      <c r="AQ12" s="94">
        <v>2306.1</v>
      </c>
      <c r="AR12" s="61">
        <f t="shared" si="8"/>
        <v>0.8292788690863363</v>
      </c>
      <c r="AS12" s="52">
        <f t="shared" si="35"/>
        <v>2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5">
        <v>775.3</v>
      </c>
      <c r="AY12" s="95">
        <v>623.5</v>
      </c>
      <c r="AZ12" s="60">
        <f>AX12/AY12</f>
        <v>1.2434643143544506</v>
      </c>
      <c r="BA12" s="52">
        <f t="shared" si="11"/>
        <v>0</v>
      </c>
      <c r="BB12" s="90">
        <v>702.8</v>
      </c>
      <c r="BC12" s="32">
        <v>404.2</v>
      </c>
      <c r="BD12" s="90">
        <v>682.6</v>
      </c>
      <c r="BE12" s="90">
        <v>516.5</v>
      </c>
      <c r="BF12" s="42">
        <f t="shared" si="12"/>
        <v>1.3150377346722386</v>
      </c>
      <c r="BG12" s="52">
        <f t="shared" si="13"/>
        <v>0</v>
      </c>
      <c r="BH12" s="95">
        <v>675.6</v>
      </c>
      <c r="BI12" s="95">
        <v>750.7</v>
      </c>
      <c r="BJ12" s="95">
        <v>629.20000000000005</v>
      </c>
      <c r="BK12" s="95">
        <v>768.8</v>
      </c>
      <c r="BL12" s="61">
        <f t="shared" si="14"/>
        <v>1.0996333068580788</v>
      </c>
      <c r="BM12" s="52">
        <f t="shared" si="15"/>
        <v>1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101">
        <v>62.209000000000003</v>
      </c>
      <c r="CK12" s="97">
        <v>178.774</v>
      </c>
      <c r="CL12" s="60">
        <f t="shared" si="36"/>
        <v>0.34797565641536243</v>
      </c>
      <c r="CM12" s="52">
        <f t="shared" si="37"/>
        <v>1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3</v>
      </c>
      <c r="CT12" s="23">
        <v>3</v>
      </c>
      <c r="CU12" s="42">
        <f t="shared" si="22"/>
        <v>9</v>
      </c>
      <c r="CV12" s="52">
        <f t="shared" si="23"/>
        <v>1</v>
      </c>
      <c r="CW12" s="98">
        <v>128.30000000000001</v>
      </c>
      <c r="CX12" s="96">
        <v>124.7</v>
      </c>
      <c r="CY12" s="42">
        <f>CW12/CX12</f>
        <v>1.0288692862870892</v>
      </c>
      <c r="CZ12" s="52">
        <f t="shared" si="38"/>
        <v>0</v>
      </c>
      <c r="DA12" s="99">
        <v>0</v>
      </c>
      <c r="DB12" s="99">
        <v>0</v>
      </c>
      <c r="DC12" s="42" t="e">
        <f>DA12/DB12</f>
        <v>#DIV/0!</v>
      </c>
      <c r="DD12" s="52" t="e">
        <f t="shared" si="43"/>
        <v>#DIV/0!</v>
      </c>
      <c r="DE12" s="90">
        <v>0</v>
      </c>
      <c r="DF12" s="52">
        <v>0</v>
      </c>
      <c r="DG12" s="99">
        <v>20.2</v>
      </c>
      <c r="DH12" s="99">
        <v>20.2</v>
      </c>
      <c r="DI12" s="42">
        <f>DG12/DH12</f>
        <v>1</v>
      </c>
      <c r="DJ12" s="52">
        <f>IF(AND(DI12&gt;=0.98,DI12&lt;=1.02),1,0)</f>
        <v>1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 t="e">
        <f t="shared" si="41"/>
        <v>#DIV/0!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826.5</v>
      </c>
      <c r="W13" s="23">
        <v>1032</v>
      </c>
      <c r="X13" s="60">
        <f t="shared" si="3"/>
        <v>0.80087209302325579</v>
      </c>
      <c r="Y13" s="42" t="s">
        <v>77</v>
      </c>
      <c r="Z13" s="52">
        <f t="shared" si="4"/>
        <v>1</v>
      </c>
      <c r="AA13" s="65">
        <v>597.4</v>
      </c>
      <c r="AB13" s="65">
        <v>626.20000000000005</v>
      </c>
      <c r="AC13" s="68">
        <f t="shared" si="5"/>
        <v>0.95400830405621195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806.5</v>
      </c>
      <c r="AQ13" s="32">
        <v>1128.2</v>
      </c>
      <c r="AR13" s="61">
        <f t="shared" si="8"/>
        <v>0.71485552207055481</v>
      </c>
      <c r="AS13" s="52">
        <f t="shared" si="35"/>
        <v>2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5">
        <v>432.1</v>
      </c>
      <c r="AY13" s="95">
        <v>413.9</v>
      </c>
      <c r="AZ13" s="60">
        <f>AX13/AY13</f>
        <v>1.0439719739067408</v>
      </c>
      <c r="BA13" s="52">
        <f t="shared" si="11"/>
        <v>1</v>
      </c>
      <c r="BB13" s="90">
        <v>220.5</v>
      </c>
      <c r="BC13" s="32">
        <v>241.4</v>
      </c>
      <c r="BD13" s="90">
        <v>317.39999999999998</v>
      </c>
      <c r="BE13" s="90">
        <v>348.9</v>
      </c>
      <c r="BF13" s="42">
        <f t="shared" si="12"/>
        <v>0.72876501046601305</v>
      </c>
      <c r="BG13" s="52">
        <f t="shared" si="13"/>
        <v>1</v>
      </c>
      <c r="BH13" s="95">
        <v>372.9</v>
      </c>
      <c r="BI13" s="95">
        <v>362.4</v>
      </c>
      <c r="BJ13" s="95">
        <v>475.2</v>
      </c>
      <c r="BK13" s="95">
        <v>391.6</v>
      </c>
      <c r="BL13" s="61">
        <f t="shared" si="14"/>
        <v>0.84795039244542569</v>
      </c>
      <c r="BM13" s="52">
        <f t="shared" si="15"/>
        <v>0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101">
        <v>19.739000000000001</v>
      </c>
      <c r="CK13" s="97">
        <v>46.997</v>
      </c>
      <c r="CL13" s="60">
        <f t="shared" si="36"/>
        <v>0.42000553226801712</v>
      </c>
      <c r="CM13" s="52">
        <f t="shared" si="37"/>
        <v>1</v>
      </c>
      <c r="CN13" s="48"/>
      <c r="CO13" s="52">
        <f t="shared" si="21"/>
        <v>0</v>
      </c>
      <c r="CP13" s="23">
        <v>2</v>
      </c>
      <c r="CQ13" s="23">
        <v>2</v>
      </c>
      <c r="CR13" s="23">
        <v>2</v>
      </c>
      <c r="CS13" s="23">
        <v>8</v>
      </c>
      <c r="CT13" s="23">
        <v>8</v>
      </c>
      <c r="CU13" s="42">
        <f>CP13+CQ13+CR13+CS13+CT13</f>
        <v>22</v>
      </c>
      <c r="CV13" s="52">
        <f t="shared" si="23"/>
        <v>1</v>
      </c>
      <c r="CW13" s="98">
        <v>72.2</v>
      </c>
      <c r="CX13" s="96">
        <v>70</v>
      </c>
      <c r="CY13" s="42">
        <v>0</v>
      </c>
      <c r="CZ13" s="52">
        <f t="shared" si="38"/>
        <v>0</v>
      </c>
      <c r="DA13" s="99">
        <v>0</v>
      </c>
      <c r="DB13" s="99">
        <v>0</v>
      </c>
      <c r="DC13" s="42" t="e">
        <f>DA13/DB13</f>
        <v>#DIV/0!</v>
      </c>
      <c r="DD13" s="52" t="e">
        <f>IF(AND(DC13&gt;=0.98,DC13&lt;=1.02),1,0)</f>
        <v>#DIV/0!</v>
      </c>
      <c r="DE13" s="90">
        <v>2</v>
      </c>
      <c r="DF13" s="52">
        <v>0</v>
      </c>
      <c r="DG13" s="99">
        <v>56.7</v>
      </c>
      <c r="DH13" s="99">
        <v>56.8</v>
      </c>
      <c r="DI13" s="42">
        <f>DG13/DH13</f>
        <v>0.99823943661971837</v>
      </c>
      <c r="DJ13" s="52">
        <f>IF(AND(DI13&gt;=0.98,DI13&lt;=1.02),1,0)</f>
        <v>1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 t="e">
        <f t="shared" si="41"/>
        <v>#DIV/0!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1023.2</v>
      </c>
      <c r="W14" s="23">
        <v>1184</v>
      </c>
      <c r="X14" s="58">
        <f t="shared" si="3"/>
        <v>0.86418918918918919</v>
      </c>
      <c r="Y14" s="42" t="s">
        <v>77</v>
      </c>
      <c r="Z14" s="52">
        <f t="shared" si="4"/>
        <v>1</v>
      </c>
      <c r="AA14" s="65">
        <v>723.3</v>
      </c>
      <c r="AB14" s="65">
        <v>729.9</v>
      </c>
      <c r="AC14" s="68">
        <f t="shared" si="5"/>
        <v>0.99095766543362096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963</v>
      </c>
      <c r="AQ14" s="32">
        <v>1352.3</v>
      </c>
      <c r="AR14" s="58">
        <f t="shared" si="8"/>
        <v>0.71212009169562973</v>
      </c>
      <c r="AS14" s="52">
        <f t="shared" si="35"/>
        <v>2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5">
        <v>435.1</v>
      </c>
      <c r="AY14" s="95">
        <v>431.8</v>
      </c>
      <c r="AZ14" s="58">
        <f>AX14/AY14</f>
        <v>1.0076424270495601</v>
      </c>
      <c r="BA14" s="52">
        <f t="shared" si="11"/>
        <v>1</v>
      </c>
      <c r="BB14" s="90">
        <v>398.2</v>
      </c>
      <c r="BC14" s="32">
        <v>269.7</v>
      </c>
      <c r="BD14" s="90">
        <v>332.5</v>
      </c>
      <c r="BE14" s="90">
        <v>351.9</v>
      </c>
      <c r="BF14" s="42">
        <f t="shared" si="12"/>
        <v>1.2520700136254059</v>
      </c>
      <c r="BG14" s="52">
        <f t="shared" si="13"/>
        <v>1</v>
      </c>
      <c r="BH14" s="95">
        <v>386.3</v>
      </c>
      <c r="BI14" s="95">
        <v>455</v>
      </c>
      <c r="BJ14" s="95">
        <v>465.8</v>
      </c>
      <c r="BK14" s="95">
        <v>558.1</v>
      </c>
      <c r="BL14" s="61">
        <f t="shared" si="14"/>
        <v>1.0172456697445964</v>
      </c>
      <c r="BM14" s="52">
        <f t="shared" si="15"/>
        <v>1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101">
        <v>15.747</v>
      </c>
      <c r="CK14" s="97">
        <v>57.545999999999999</v>
      </c>
      <c r="CL14" s="60">
        <f t="shared" si="36"/>
        <v>0.27364195600041707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2</v>
      </c>
      <c r="CT14" s="23">
        <v>2</v>
      </c>
      <c r="CU14" s="42">
        <f>CP14+CQ14+CR14+CS14+CT14</f>
        <v>7</v>
      </c>
      <c r="CV14" s="52">
        <f t="shared" si="23"/>
        <v>1</v>
      </c>
      <c r="CW14" s="98">
        <v>22.7</v>
      </c>
      <c r="CX14" s="96">
        <v>22</v>
      </c>
      <c r="CY14" s="42">
        <v>0</v>
      </c>
      <c r="CZ14" s="52">
        <f t="shared" si="38"/>
        <v>0</v>
      </c>
      <c r="DA14" s="99">
        <v>61.5</v>
      </c>
      <c r="DB14" s="99">
        <v>61.5</v>
      </c>
      <c r="DC14" s="42">
        <f t="shared" si="39"/>
        <v>1</v>
      </c>
      <c r="DD14" s="52">
        <f t="shared" si="43"/>
        <v>1</v>
      </c>
      <c r="DE14" s="90">
        <v>3</v>
      </c>
      <c r="DF14" s="52">
        <v>1</v>
      </c>
      <c r="DG14" s="99">
        <v>42</v>
      </c>
      <c r="DH14" s="99">
        <v>42</v>
      </c>
      <c r="DI14" s="42">
        <f>DG14/DH14</f>
        <v>1</v>
      </c>
      <c r="DJ14" s="52">
        <f>IF(AND(DI14&gt;=0.98,DI14&lt;=1.02),1,0)</f>
        <v>1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>
        <f t="shared" si="41"/>
        <v>14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3298.2</v>
      </c>
      <c r="W15" s="23">
        <v>0</v>
      </c>
      <c r="X15" s="60" t="e">
        <f t="shared" si="3"/>
        <v>#DIV/0!</v>
      </c>
      <c r="Y15" s="42" t="s">
        <v>77</v>
      </c>
      <c r="Z15" s="52" t="e">
        <f t="shared" si="4"/>
        <v>#DIV/0!</v>
      </c>
      <c r="AA15" s="65">
        <v>1762.8</v>
      </c>
      <c r="AB15" s="65">
        <v>1763</v>
      </c>
      <c r="AC15" s="68">
        <f t="shared" si="5"/>
        <v>0.99988655700510487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8911.9</v>
      </c>
      <c r="AQ15" s="32">
        <v>9558.1</v>
      </c>
      <c r="AR15" s="61">
        <f>AP15/AQ15</f>
        <v>0.93239242108787301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5">
        <v>8880</v>
      </c>
      <c r="AY15" s="95">
        <v>8801.4</v>
      </c>
      <c r="AZ15" s="61">
        <f>AX15/AY15</f>
        <v>1.0089303974367714</v>
      </c>
      <c r="BA15" s="52">
        <f t="shared" si="11"/>
        <v>1</v>
      </c>
      <c r="BB15" s="90">
        <v>2900.6</v>
      </c>
      <c r="BC15" s="32">
        <v>2289.1999999999998</v>
      </c>
      <c r="BD15" s="90">
        <v>2161.3000000000002</v>
      </c>
      <c r="BE15" s="90">
        <v>2207</v>
      </c>
      <c r="BF15" s="42">
        <f t="shared" si="12"/>
        <v>1.3070672174239579</v>
      </c>
      <c r="BG15" s="52">
        <f t="shared" si="13"/>
        <v>0</v>
      </c>
      <c r="BH15" s="95">
        <v>8904</v>
      </c>
      <c r="BI15" s="95">
        <v>0</v>
      </c>
      <c r="BJ15" s="95">
        <v>9623.5</v>
      </c>
      <c r="BK15" s="95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0</v>
      </c>
      <c r="BW15" s="52">
        <f t="shared" si="17"/>
        <v>0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101">
        <v>4874.6580000000004</v>
      </c>
      <c r="CK15" s="97">
        <v>3751.6480000000001</v>
      </c>
      <c r="CL15" s="60">
        <f t="shared" si="36"/>
        <v>1.2993377843550356</v>
      </c>
      <c r="CM15" s="52">
        <f t="shared" si="37"/>
        <v>0</v>
      </c>
      <c r="CN15" s="48"/>
      <c r="CO15" s="52">
        <f t="shared" si="21"/>
        <v>0</v>
      </c>
      <c r="CP15" s="23">
        <v>1</v>
      </c>
      <c r="CQ15" s="23">
        <v>1</v>
      </c>
      <c r="CR15" s="23">
        <v>1</v>
      </c>
      <c r="CS15" s="23">
        <v>3</v>
      </c>
      <c r="CT15" s="23">
        <v>3</v>
      </c>
      <c r="CU15" s="42">
        <f t="shared" si="22"/>
        <v>9</v>
      </c>
      <c r="CV15" s="52">
        <f t="shared" si="23"/>
        <v>1</v>
      </c>
      <c r="CW15" s="98">
        <v>1886.4</v>
      </c>
      <c r="CX15" s="96">
        <v>1879</v>
      </c>
      <c r="CY15" s="42">
        <f>CW15/CX15</f>
        <v>1.0039382650345929</v>
      </c>
      <c r="CZ15" s="52">
        <f t="shared" si="38"/>
        <v>1</v>
      </c>
      <c r="DA15" s="99">
        <v>0</v>
      </c>
      <c r="DB15" s="99">
        <v>0</v>
      </c>
      <c r="DC15" s="42">
        <v>0</v>
      </c>
      <c r="DD15" s="52">
        <v>0</v>
      </c>
      <c r="DE15" s="90">
        <v>41</v>
      </c>
      <c r="DF15" s="52">
        <v>1</v>
      </c>
      <c r="DG15" s="99">
        <v>967.6</v>
      </c>
      <c r="DH15" s="99">
        <v>966.9</v>
      </c>
      <c r="DI15" s="42">
        <f t="shared" si="24"/>
        <v>1.0007239631813012</v>
      </c>
      <c r="DJ15" s="52">
        <f t="shared" si="25"/>
        <v>1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 t="e">
        <f t="shared" si="41"/>
        <v>#DIV/0!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>
        <v>2136.4</v>
      </c>
      <c r="AB16" s="34">
        <v>8064.4</v>
      </c>
      <c r="AC16" s="68">
        <f t="shared" ref="AC16:AC48" si="49">AA16/AB16</f>
        <v>0.2649174148107733</v>
      </c>
      <c r="AD16" s="42" t="s">
        <v>77</v>
      </c>
      <c r="AE16" s="52">
        <f t="shared" ref="AE16:AE48" si="50">IF(AC16&lt;=1,1,0)</f>
        <v>1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#REF!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>
        <v>1822.7</v>
      </c>
      <c r="AB17" s="34">
        <v>8368.9</v>
      </c>
      <c r="AC17" s="68">
        <f t="shared" si="49"/>
        <v>0.21779445327342903</v>
      </c>
      <c r="AD17" s="42" t="s">
        <v>77</v>
      </c>
      <c r="AE17" s="52">
        <f t="shared" si="50"/>
        <v>1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#REF!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>
        <v>1526.1</v>
      </c>
      <c r="AB18" s="34">
        <v>6356.8</v>
      </c>
      <c r="AC18" s="68">
        <f t="shared" si="49"/>
        <v>0.24007362194814999</v>
      </c>
      <c r="AD18" s="42" t="s">
        <v>77</v>
      </c>
      <c r="AE18" s="52">
        <f t="shared" si="50"/>
        <v>1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>
        <f t="shared" si="75"/>
        <v>7.5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>
        <v>1912</v>
      </c>
      <c r="AB19" s="34">
        <v>9199.9</v>
      </c>
      <c r="AC19" s="68">
        <f t="shared" si="49"/>
        <v>0.20782834596028218</v>
      </c>
      <c r="AD19" s="42" t="s">
        <v>77</v>
      </c>
      <c r="AE19" s="52">
        <f t="shared" si="50"/>
        <v>1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>
        <f t="shared" si="75"/>
        <v>5.5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>
        <v>1780.4</v>
      </c>
      <c r="AB20" s="34">
        <v>7927</v>
      </c>
      <c r="AC20" s="68">
        <f t="shared" si="49"/>
        <v>0.224599470165258</v>
      </c>
      <c r="AD20" s="42" t="s">
        <v>77</v>
      </c>
      <c r="AE20" s="52">
        <f t="shared" si="50"/>
        <v>1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>
        <f t="shared" si="75"/>
        <v>8.5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>
        <v>1820.8</v>
      </c>
      <c r="AB21" s="34">
        <v>8278.4</v>
      </c>
      <c r="AC21" s="68">
        <f t="shared" si="49"/>
        <v>0.21994588326246617</v>
      </c>
      <c r="AD21" s="42" t="s">
        <v>77</v>
      </c>
      <c r="AE21" s="52">
        <f t="shared" si="50"/>
        <v>1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#REF!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>
        <v>1894.7</v>
      </c>
      <c r="AB22" s="34">
        <v>8959.7000000000007</v>
      </c>
      <c r="AC22" s="68">
        <f t="shared" si="49"/>
        <v>0.21146913401118339</v>
      </c>
      <c r="AD22" s="42" t="s">
        <v>77</v>
      </c>
      <c r="AE22" s="52">
        <f t="shared" si="50"/>
        <v>1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#REF!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>
        <v>1497</v>
      </c>
      <c r="AB23" s="34">
        <v>7036.2</v>
      </c>
      <c r="AC23" s="68">
        <f t="shared" si="49"/>
        <v>0.21275688581905006</v>
      </c>
      <c r="AD23" s="42" t="s">
        <v>77</v>
      </c>
      <c r="AE23" s="52">
        <f t="shared" si="50"/>
        <v>1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#REF!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>
        <v>1839.1</v>
      </c>
      <c r="AB24" s="34">
        <v>7774.8</v>
      </c>
      <c r="AC24" s="68">
        <f t="shared" si="49"/>
        <v>0.23654627771775477</v>
      </c>
      <c r="AD24" s="42" t="s">
        <v>77</v>
      </c>
      <c r="AE24" s="52">
        <f t="shared" si="50"/>
        <v>1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>
        <f t="shared" si="75"/>
        <v>6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>
        <v>3096.7</v>
      </c>
      <c r="AB25" s="34">
        <v>12519.9</v>
      </c>
      <c r="AC25" s="68">
        <f t="shared" si="49"/>
        <v>0.24734223116798057</v>
      </c>
      <c r="AD25" s="42" t="s">
        <v>77</v>
      </c>
      <c r="AE25" s="52">
        <f t="shared" si="50"/>
        <v>1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#REF!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>
        <v>2402.8000000000002</v>
      </c>
      <c r="AB26" s="34">
        <v>8827.5</v>
      </c>
      <c r="AC26" s="68">
        <f t="shared" si="49"/>
        <v>0.27219484565278962</v>
      </c>
      <c r="AD26" s="42" t="s">
        <v>77</v>
      </c>
      <c r="AE26" s="52">
        <f t="shared" si="50"/>
        <v>1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>
        <f t="shared" si="75"/>
        <v>4.5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>
        <v>2086.1</v>
      </c>
      <c r="AB27" s="34">
        <v>9001.6</v>
      </c>
      <c r="AC27" s="68">
        <f t="shared" si="49"/>
        <v>0.23174768929968004</v>
      </c>
      <c r="AD27" s="42" t="s">
        <v>77</v>
      </c>
      <c r="AE27" s="52">
        <f t="shared" si="50"/>
        <v>1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#REF!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>
        <v>1523.4</v>
      </c>
      <c r="AB28" s="34">
        <v>6475</v>
      </c>
      <c r="AC28" s="68">
        <f t="shared" si="49"/>
        <v>0.2352741312741313</v>
      </c>
      <c r="AD28" s="42" t="s">
        <v>77</v>
      </c>
      <c r="AE28" s="52">
        <f t="shared" si="50"/>
        <v>1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>
        <f t="shared" si="75"/>
        <v>7.5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>
        <v>2163.1999999999998</v>
      </c>
      <c r="AB29" s="34">
        <v>9239.7000000000007</v>
      </c>
      <c r="AC29" s="68">
        <f t="shared" si="49"/>
        <v>0.23412015541630135</v>
      </c>
      <c r="AD29" s="42" t="s">
        <v>77</v>
      </c>
      <c r="AE29" s="52">
        <f t="shared" si="50"/>
        <v>1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#REF!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>
        <v>1449.5</v>
      </c>
      <c r="AB30" s="34">
        <v>6823</v>
      </c>
      <c r="AC30" s="68">
        <f t="shared" si="49"/>
        <v>0.21244320680052764</v>
      </c>
      <c r="AD30" s="42" t="s">
        <v>77</v>
      </c>
      <c r="AE30" s="52">
        <f t="shared" si="50"/>
        <v>1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>
        <f t="shared" si="75"/>
        <v>7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>
        <v>1714</v>
      </c>
      <c r="AB31" s="34">
        <v>6887.9</v>
      </c>
      <c r="AC31" s="68">
        <f t="shared" si="49"/>
        <v>0.24884217250540805</v>
      </c>
      <c r="AD31" s="42" t="s">
        <v>77</v>
      </c>
      <c r="AE31" s="52">
        <f t="shared" si="50"/>
        <v>1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>
        <f t="shared" si="75"/>
        <v>7.5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>
        <v>2519.1999999999998</v>
      </c>
      <c r="AB32" s="34">
        <v>9830.6</v>
      </c>
      <c r="AC32" s="68">
        <f t="shared" si="49"/>
        <v>0.25626106239700525</v>
      </c>
      <c r="AD32" s="42" t="s">
        <v>77</v>
      </c>
      <c r="AE32" s="52">
        <f t="shared" si="50"/>
        <v>1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#REF!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>
        <v>1949.8</v>
      </c>
      <c r="AB33" s="34">
        <v>8019.6</v>
      </c>
      <c r="AC33" s="68">
        <f t="shared" si="49"/>
        <v>0.24312933313382212</v>
      </c>
      <c r="AD33" s="42" t="s">
        <v>77</v>
      </c>
      <c r="AE33" s="52">
        <f t="shared" si="50"/>
        <v>1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>
        <f t="shared" si="75"/>
        <v>7.5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>
        <v>1518.8</v>
      </c>
      <c r="AB34" s="34">
        <v>6477.6</v>
      </c>
      <c r="AC34" s="68">
        <f t="shared" si="49"/>
        <v>0.23446955662591082</v>
      </c>
      <c r="AD34" s="42" t="s">
        <v>77</v>
      </c>
      <c r="AE34" s="52">
        <f t="shared" si="50"/>
        <v>1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>
        <f t="shared" si="75"/>
        <v>7.5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>
        <v>1486.8</v>
      </c>
      <c r="AB35" s="34">
        <v>6098.1</v>
      </c>
      <c r="AC35" s="68">
        <f t="shared" si="49"/>
        <v>0.24381364687361634</v>
      </c>
      <c r="AD35" s="42" t="s">
        <v>77</v>
      </c>
      <c r="AE35" s="52">
        <f t="shared" si="50"/>
        <v>1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#REF!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>
        <v>1763.5</v>
      </c>
      <c r="AB36" s="34">
        <v>8150.8</v>
      </c>
      <c r="AC36" s="68">
        <f t="shared" si="49"/>
        <v>0.21635913039210874</v>
      </c>
      <c r="AD36" s="42" t="s">
        <v>77</v>
      </c>
      <c r="AE36" s="52">
        <f t="shared" si="50"/>
        <v>1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#REF!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>
        <v>2061.6999999999998</v>
      </c>
      <c r="AB37" s="34">
        <v>8814.2000000000007</v>
      </c>
      <c r="AC37" s="68">
        <f t="shared" si="49"/>
        <v>0.2339066506319348</v>
      </c>
      <c r="AD37" s="42" t="s">
        <v>77</v>
      </c>
      <c r="AE37" s="52">
        <f t="shared" si="50"/>
        <v>1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>
        <f t="shared" si="75"/>
        <v>8.5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>
        <v>1990.5</v>
      </c>
      <c r="AB38" s="34">
        <v>7933.9</v>
      </c>
      <c r="AC38" s="68">
        <f t="shared" si="49"/>
        <v>0.2508854409558981</v>
      </c>
      <c r="AD38" s="42" t="s">
        <v>77</v>
      </c>
      <c r="AE38" s="52">
        <f t="shared" si="50"/>
        <v>1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>
        <f t="shared" si="75"/>
        <v>5.5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>
        <v>1810.3</v>
      </c>
      <c r="AB39" s="34">
        <v>8405</v>
      </c>
      <c r="AC39" s="68">
        <f t="shared" si="49"/>
        <v>0.2153837001784652</v>
      </c>
      <c r="AD39" s="42" t="s">
        <v>77</v>
      </c>
      <c r="AE39" s="52">
        <f t="shared" si="50"/>
        <v>1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>
        <f t="shared" si="75"/>
        <v>5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>
        <v>1878</v>
      </c>
      <c r="AB40" s="34">
        <v>7637</v>
      </c>
      <c r="AC40" s="68">
        <f t="shared" si="49"/>
        <v>0.24590807908864737</v>
      </c>
      <c r="AD40" s="42" t="s">
        <v>77</v>
      </c>
      <c r="AE40" s="52">
        <f t="shared" si="50"/>
        <v>1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>
        <f t="shared" si="75"/>
        <v>9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>
        <v>2235.8000000000002</v>
      </c>
      <c r="AB41" s="34">
        <v>9326.2999999999993</v>
      </c>
      <c r="AC41" s="68">
        <f t="shared" si="49"/>
        <v>0.23973065417153644</v>
      </c>
      <c r="AD41" s="42" t="s">
        <v>77</v>
      </c>
      <c r="AE41" s="52">
        <f t="shared" si="50"/>
        <v>1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#REF!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>
        <v>2090.4</v>
      </c>
      <c r="AB42" s="34">
        <v>8335.5</v>
      </c>
      <c r="AC42" s="68">
        <f t="shared" si="49"/>
        <v>0.25078279647291707</v>
      </c>
      <c r="AD42" s="42" t="s">
        <v>77</v>
      </c>
      <c r="AE42" s="52">
        <f t="shared" si="50"/>
        <v>1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#REF!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>
        <v>1685</v>
      </c>
      <c r="AB43" s="34">
        <v>7770.1</v>
      </c>
      <c r="AC43" s="68">
        <f t="shared" si="49"/>
        <v>0.21685692590828945</v>
      </c>
      <c r="AD43" s="42" t="s">
        <v>77</v>
      </c>
      <c r="AE43" s="52">
        <f t="shared" si="50"/>
        <v>1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>
        <f t="shared" si="75"/>
        <v>6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>
        <v>2469.6999999999998</v>
      </c>
      <c r="AB44" s="34">
        <v>10745.1</v>
      </c>
      <c r="AC44" s="68">
        <f t="shared" si="49"/>
        <v>0.2298443011233027</v>
      </c>
      <c r="AD44" s="42" t="s">
        <v>77</v>
      </c>
      <c r="AE44" s="52">
        <f t="shared" si="50"/>
        <v>1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>
        <f t="shared" si="75"/>
        <v>7.5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>
        <v>5552.3</v>
      </c>
      <c r="AB45" s="34">
        <v>23160.400000000001</v>
      </c>
      <c r="AC45" s="68">
        <f t="shared" si="49"/>
        <v>0.23973247439595172</v>
      </c>
      <c r="AD45" s="42" t="s">
        <v>77</v>
      </c>
      <c r="AE45" s="52">
        <f t="shared" si="50"/>
        <v>1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>
        <f t="shared" si="75"/>
        <v>6.5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>
        <v>1685.9</v>
      </c>
      <c r="AB46" s="34">
        <v>7794.5</v>
      </c>
      <c r="AC46" s="68">
        <f t="shared" si="49"/>
        <v>0.21629354031689013</v>
      </c>
      <c r="AD46" s="42" t="s">
        <v>77</v>
      </c>
      <c r="AE46" s="52">
        <f t="shared" si="50"/>
        <v>1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#REF!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>
        <v>2405.5</v>
      </c>
      <c r="AB47" s="34">
        <v>10635.8</v>
      </c>
      <c r="AC47" s="68">
        <f t="shared" si="49"/>
        <v>0.2261701047405931</v>
      </c>
      <c r="AD47" s="42" t="s">
        <v>77</v>
      </c>
      <c r="AE47" s="52">
        <f t="shared" si="50"/>
        <v>1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#REF!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>
        <v>44120</v>
      </c>
      <c r="AB48" s="34">
        <v>180898</v>
      </c>
      <c r="AC48" s="68">
        <f t="shared" si="49"/>
        <v>0.2438943493018165</v>
      </c>
      <c r="AD48" s="42" t="s">
        <v>77</v>
      </c>
      <c r="AE48" s="52">
        <f t="shared" si="50"/>
        <v>1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#REF!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 xr:uid="{00000000-0000-0000-0000-000000000000}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 xr:uid="{00000000-0000-0000-0000-000000000000}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 xr:uid="{00000000-0000-0000-0000-000000000000}"/>
    </customSheetView>
  </customSheetViews>
  <mergeCells count="37">
    <mergeCell ref="DY2:DZ2"/>
    <mergeCell ref="AA2:AE2"/>
    <mergeCell ref="AF2:AJ2"/>
    <mergeCell ref="EG2:EG3"/>
    <mergeCell ref="DW2:DX2"/>
    <mergeCell ref="EE2:EF2"/>
    <mergeCell ref="BT2:BU2"/>
    <mergeCell ref="EA2:EB2"/>
    <mergeCell ref="DK2:DL2"/>
    <mergeCell ref="DE2:DF2"/>
    <mergeCell ref="CN2:CO2"/>
    <mergeCell ref="CP2:CV2"/>
    <mergeCell ref="DO2:DP2"/>
    <mergeCell ref="DU2:DV2"/>
    <mergeCell ref="DS2:DT2"/>
    <mergeCell ref="DM2:DN2"/>
    <mergeCell ref="DA2:DD2"/>
    <mergeCell ref="CW2:CZ2"/>
    <mergeCell ref="EC2:ED2"/>
    <mergeCell ref="DG2:DJ2"/>
    <mergeCell ref="A2:A3"/>
    <mergeCell ref="B2:I2"/>
    <mergeCell ref="Q2:U2"/>
    <mergeCell ref="J2:P2"/>
    <mergeCell ref="V2:Z2"/>
    <mergeCell ref="DQ2:DR2"/>
    <mergeCell ref="AK2:AO2"/>
    <mergeCell ref="AP2:AS2"/>
    <mergeCell ref="CJ2:CM2"/>
    <mergeCell ref="AX2:BA2"/>
    <mergeCell ref="BB2:BG2"/>
    <mergeCell ref="AT2:AW2"/>
    <mergeCell ref="CD2:CI2"/>
    <mergeCell ref="BV2:BW2"/>
    <mergeCell ref="BH2:BM2"/>
    <mergeCell ref="BN2:BS2"/>
    <mergeCell ref="BX2:CC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31.12.2015</vt:lpstr>
      <vt:lpstr>'31.12.2015'!Заголовки_для_печати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2025-03-10T07:44:41Z</dcterms:modified>
</cp:coreProperties>
</file>